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33.35.97.214\学生支援課share\105学生係\★共通★\0000　課外活動団体・施設関係\33. 参加届電子化\"/>
    </mc:Choice>
  </mc:AlternateContent>
  <bookViews>
    <workbookView xWindow="0" yWindow="0" windowWidth="28800" windowHeight="12315" activeTab="1"/>
  </bookViews>
  <sheets>
    <sheet name="Table" sheetId="7" r:id="rId1"/>
    <sheet name="【入力1】参加届入力フォーム" sheetId="4" r:id="rId2"/>
    <sheet name="【入力2】参加者名簿" sheetId="2" r:id="rId3"/>
    <sheet name="（自動入力）参加届" sheetId="5" r:id="rId4"/>
    <sheet name="学部学科一覧" sheetId="6" r:id="rId5"/>
  </sheets>
  <definedNames>
    <definedName name="_xlnm.Print_Area" localSheetId="3">'（自動入力）参加届'!$A$1:$AI$36</definedName>
    <definedName name="_xlnm.Print_Area" localSheetId="1">【入力1】参加届入力フォーム!$A$1:$E$34</definedName>
    <definedName name="_xlnm.Print_Area" localSheetId="2">【入力2】参加者名簿!$A$1:$G$31</definedName>
    <definedName name="会場名">【入力1】参加届入力フォーム!$D$20:$D$20</definedName>
    <definedName name="申請日月">【入力1】参加届入力フォーム!$D$4:$D$4</definedName>
    <definedName name="申請日日">【入力1】参加届入力フォーム!$D$5:$D$5</definedName>
    <definedName name="申請日年">【入力1】参加届入力フォーム!$D$3:$D$3</definedName>
    <definedName name="申請年">【入力1】参加届入力フォーム!$D$3:$D$3</definedName>
    <definedName name="大会期日最終日">【入力1】参加届入力フォーム!$D$26:$D$26</definedName>
    <definedName name="大会期日初日">【入力1】参加届入力フォーム!$D$25:$D$25</definedName>
    <definedName name="大会名">【入力1】参加届入力フォーム!$D$17:$D$17</definedName>
    <definedName name="団体名">【入力1】参加届入力フォーム!$D$6:$D$6</definedName>
    <definedName name="年">【入力1】参加届入力フォーム!$D$3:$D$3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7" l="1"/>
  <c r="J2" i="7" l="1"/>
  <c r="A2" i="7" l="1"/>
  <c r="B2" i="7"/>
  <c r="C2" i="7"/>
  <c r="D2" i="7"/>
  <c r="E2" i="7"/>
  <c r="F2" i="7"/>
  <c r="G2" i="7"/>
  <c r="H2" i="7"/>
  <c r="V25" i="5"/>
  <c r="F6" i="2" l="1"/>
  <c r="R11" i="5"/>
  <c r="R7" i="5"/>
  <c r="I6" i="2"/>
  <c r="I7" i="2"/>
  <c r="I8" i="2"/>
  <c r="I9" i="2"/>
  <c r="I10" i="2"/>
  <c r="I11" i="2"/>
  <c r="I12" i="2"/>
  <c r="I13" i="2"/>
  <c r="I14" i="2"/>
  <c r="I15" i="2"/>
  <c r="I16" i="2"/>
  <c r="I17" i="2"/>
  <c r="I18" i="2"/>
  <c r="I19" i="2"/>
  <c r="I20" i="2"/>
  <c r="I21" i="2"/>
  <c r="I22" i="2"/>
  <c r="I23" i="2"/>
  <c r="I24" i="2"/>
  <c r="I25" i="2"/>
  <c r="I26" i="2"/>
  <c r="I27" i="2"/>
  <c r="I28" i="2"/>
  <c r="I29" i="2"/>
  <c r="H6" i="2"/>
  <c r="H7" i="2"/>
  <c r="H8" i="2"/>
  <c r="H9" i="2"/>
  <c r="H10" i="2"/>
  <c r="H11" i="2"/>
  <c r="H12" i="2"/>
  <c r="H13" i="2"/>
  <c r="H14" i="2"/>
  <c r="H15" i="2"/>
  <c r="H16" i="2"/>
  <c r="H17" i="2"/>
  <c r="H18" i="2"/>
  <c r="H19" i="2"/>
  <c r="H20" i="2"/>
  <c r="H21" i="2"/>
  <c r="H22" i="2"/>
  <c r="H23" i="2"/>
  <c r="H24" i="2"/>
  <c r="H25" i="2"/>
  <c r="H26" i="2"/>
  <c r="H27" i="2"/>
  <c r="H28" i="2"/>
  <c r="H29" i="2"/>
  <c r="F14" i="2"/>
  <c r="F15" i="2"/>
  <c r="F16" i="2"/>
  <c r="F17" i="2"/>
  <c r="F18" i="2"/>
  <c r="F19" i="2"/>
  <c r="F20" i="2"/>
  <c r="F21" i="2"/>
  <c r="F22" i="2"/>
  <c r="F23" i="2"/>
  <c r="F24" i="2"/>
  <c r="F25" i="2"/>
  <c r="F26" i="2"/>
  <c r="F27" i="2"/>
  <c r="F28" i="2"/>
  <c r="F29" i="2"/>
  <c r="D6" i="2"/>
  <c r="D7" i="2"/>
  <c r="E7" i="2" s="1"/>
  <c r="D8" i="2"/>
  <c r="D9" i="2"/>
  <c r="D10" i="2"/>
  <c r="D11" i="2"/>
  <c r="D12" i="2"/>
  <c r="D13" i="2"/>
  <c r="D14" i="2"/>
  <c r="D15" i="2"/>
  <c r="D16" i="2"/>
  <c r="D17" i="2"/>
  <c r="D18" i="2"/>
  <c r="D19" i="2"/>
  <c r="D20" i="2"/>
  <c r="D21" i="2"/>
  <c r="D22" i="2"/>
  <c r="D23" i="2"/>
  <c r="D24" i="2"/>
  <c r="D25" i="2"/>
  <c r="D26" i="2"/>
  <c r="D27" i="2"/>
  <c r="D28" i="2"/>
  <c r="D29" i="2"/>
  <c r="F7" i="2"/>
  <c r="F8" i="2"/>
  <c r="F9" i="2"/>
  <c r="F10" i="2"/>
  <c r="F11" i="2"/>
  <c r="F12" i="2"/>
  <c r="F13" i="2"/>
  <c r="E18" i="2"/>
  <c r="E22" i="2"/>
  <c r="E26" i="2"/>
  <c r="E28" i="2"/>
  <c r="F5" i="2"/>
  <c r="D5" i="2"/>
  <c r="E14" i="2"/>
  <c r="I5" i="2"/>
  <c r="E16" i="2"/>
  <c r="H5" i="2"/>
  <c r="E24" i="2" l="1"/>
  <c r="E20" i="2"/>
  <c r="E10" i="2"/>
  <c r="E12" i="2"/>
  <c r="E8" i="2"/>
  <c r="E6" i="2"/>
  <c r="E5" i="2"/>
  <c r="E13" i="2"/>
  <c r="E11" i="2"/>
  <c r="E9" i="2"/>
  <c r="E29" i="2"/>
  <c r="E27" i="2"/>
  <c r="E25" i="2"/>
  <c r="E23" i="2"/>
  <c r="E21" i="2"/>
  <c r="E19" i="2"/>
  <c r="E17" i="2"/>
  <c r="E15" i="2"/>
  <c r="I2" i="4"/>
  <c r="H25" i="5" l="1"/>
  <c r="X24" i="5"/>
  <c r="X22" i="5"/>
  <c r="N24" i="5"/>
  <c r="T24" i="5" s="1"/>
  <c r="X23" i="5"/>
  <c r="AD23" i="5" s="1"/>
  <c r="N23" i="5"/>
  <c r="T23" i="5" s="1"/>
  <c r="N22" i="5"/>
  <c r="T22" i="5" s="1"/>
  <c r="AC28" i="5"/>
  <c r="M28" i="5"/>
  <c r="M27" i="5"/>
  <c r="AC21" i="5"/>
  <c r="L21" i="5"/>
  <c r="L20" i="5"/>
  <c r="H19" i="5"/>
  <c r="H18" i="5"/>
  <c r="H17" i="5"/>
  <c r="AA12" i="5"/>
  <c r="R12" i="5"/>
  <c r="V10" i="5"/>
  <c r="AE9" i="5"/>
  <c r="W9" i="5"/>
  <c r="R9" i="5"/>
  <c r="R8" i="5"/>
  <c r="AG4" i="5"/>
  <c r="AD4" i="5"/>
  <c r="Z4" i="5"/>
</calcChain>
</file>

<file path=xl/sharedStrings.xml><?xml version="1.0" encoding="utf-8"?>
<sst xmlns="http://schemas.openxmlformats.org/spreadsheetml/2006/main" count="270" uniqueCount="201">
  <si>
    <t>申請日年</t>
  </si>
  <si>
    <t>月</t>
  </si>
  <si>
    <t>日</t>
  </si>
  <si>
    <t>団体名</t>
  </si>
  <si>
    <t>大会初日</t>
  </si>
  <si>
    <t>大会最終日</t>
  </si>
  <si>
    <t>大会名</t>
  </si>
  <si>
    <t>会場名</t>
  </si>
  <si>
    <t>「申請団体入力欄」に必要事項を記入してください。</t>
    <rPh sb="1" eb="3">
      <t>シンセイ</t>
    </rPh>
    <rPh sb="3" eb="5">
      <t>ダンタイ</t>
    </rPh>
    <rPh sb="5" eb="7">
      <t>ニュウリョク</t>
    </rPh>
    <rPh sb="7" eb="8">
      <t>ラン</t>
    </rPh>
    <rPh sb="10" eb="12">
      <t>ヒツヨウ</t>
    </rPh>
    <rPh sb="12" eb="14">
      <t>ジコウ</t>
    </rPh>
    <rPh sb="15" eb="17">
      <t>キニュウ</t>
    </rPh>
    <phoneticPr fontId="20"/>
  </si>
  <si>
    <t>①基本情報</t>
    <rPh sb="1" eb="3">
      <t>キホン</t>
    </rPh>
    <rPh sb="3" eb="5">
      <t>ジョウホウ</t>
    </rPh>
    <phoneticPr fontId="20"/>
  </si>
  <si>
    <t>項目</t>
    <rPh sb="0" eb="2">
      <t>コウモク</t>
    </rPh>
    <phoneticPr fontId="20"/>
  </si>
  <si>
    <t>申請団体入力欄</t>
    <rPh sb="0" eb="2">
      <t>シンセイ</t>
    </rPh>
    <rPh sb="2" eb="4">
      <t>ダンタイ</t>
    </rPh>
    <rPh sb="4" eb="6">
      <t>ニュウリョク</t>
    </rPh>
    <rPh sb="6" eb="7">
      <t>ラン</t>
    </rPh>
    <phoneticPr fontId="20"/>
  </si>
  <si>
    <t>備考</t>
    <rPh sb="0" eb="2">
      <t>ビコウ</t>
    </rPh>
    <phoneticPr fontId="20"/>
  </si>
  <si>
    <t>申請日</t>
    <rPh sb="0" eb="2">
      <t>シンセイ</t>
    </rPh>
    <rPh sb="2" eb="3">
      <t>ビ</t>
    </rPh>
    <phoneticPr fontId="20"/>
  </si>
  <si>
    <t>年</t>
    <rPh sb="0" eb="1">
      <t>ネン</t>
    </rPh>
    <phoneticPr fontId="20"/>
  </si>
  <si>
    <t>西暦YYYYで入力</t>
    <rPh sb="0" eb="2">
      <t>セイレキ</t>
    </rPh>
    <rPh sb="7" eb="9">
      <t>ニュウリョク</t>
    </rPh>
    <phoneticPr fontId="20"/>
  </si>
  <si>
    <t>月</t>
    <rPh sb="0" eb="1">
      <t>ガツ</t>
    </rPh>
    <phoneticPr fontId="20"/>
  </si>
  <si>
    <t>日</t>
    <rPh sb="0" eb="1">
      <t>ヒ</t>
    </rPh>
    <phoneticPr fontId="20"/>
  </si>
  <si>
    <t>団体名</t>
    <rPh sb="0" eb="2">
      <t>ダンタイ</t>
    </rPh>
    <rPh sb="2" eb="3">
      <t>メイ</t>
    </rPh>
    <phoneticPr fontId="20"/>
  </si>
  <si>
    <t>テスト団体</t>
    <rPh sb="3" eb="5">
      <t>ダンタイ</t>
    </rPh>
    <phoneticPr fontId="20"/>
  </si>
  <si>
    <t>学生</t>
    <rPh sb="0" eb="2">
      <t>ガクセイ</t>
    </rPh>
    <phoneticPr fontId="20"/>
  </si>
  <si>
    <t>責任者氏名</t>
    <rPh sb="0" eb="3">
      <t>セキニンシャ</t>
    </rPh>
    <rPh sb="3" eb="5">
      <t>シメイ</t>
    </rPh>
    <phoneticPr fontId="20"/>
  </si>
  <si>
    <t>新潟太郎</t>
    <rPh sb="0" eb="2">
      <t>ニイガタ</t>
    </rPh>
    <rPh sb="2" eb="4">
      <t>タロウ</t>
    </rPh>
    <phoneticPr fontId="20"/>
  </si>
  <si>
    <t>学部</t>
    <rPh sb="0" eb="2">
      <t>ガクブ</t>
    </rPh>
    <phoneticPr fontId="20"/>
  </si>
  <si>
    <t>経済</t>
    <rPh sb="0" eb="2">
      <t>ケイザイ</t>
    </rPh>
    <phoneticPr fontId="20"/>
  </si>
  <si>
    <t>学部名のみ入力　（例）経済科</t>
    <rPh sb="0" eb="2">
      <t>ガクブ</t>
    </rPh>
    <rPh sb="2" eb="3">
      <t>メイ</t>
    </rPh>
    <rPh sb="5" eb="7">
      <t>ニュウリョク</t>
    </rPh>
    <rPh sb="9" eb="10">
      <t>レイ</t>
    </rPh>
    <rPh sb="11" eb="13">
      <t>ケイザイ</t>
    </rPh>
    <rPh sb="13" eb="14">
      <t>カ</t>
    </rPh>
    <phoneticPr fontId="20"/>
  </si>
  <si>
    <t>学年</t>
    <rPh sb="0" eb="2">
      <t>ガクネン</t>
    </rPh>
    <phoneticPr fontId="20"/>
  </si>
  <si>
    <t>在籍番号</t>
    <rPh sb="0" eb="2">
      <t>ザイセキ</t>
    </rPh>
    <rPh sb="2" eb="4">
      <t>バンゴウ</t>
    </rPh>
    <phoneticPr fontId="20"/>
  </si>
  <si>
    <t>E12A999J</t>
    <phoneticPr fontId="20"/>
  </si>
  <si>
    <t>電話番号</t>
    <rPh sb="0" eb="2">
      <t>デンワ</t>
    </rPh>
    <rPh sb="2" eb="4">
      <t>バンゴウ</t>
    </rPh>
    <phoneticPr fontId="20"/>
  </si>
  <si>
    <t>必ず「－」（ハイフン）も入力</t>
    <rPh sb="0" eb="1">
      <t>カナラ</t>
    </rPh>
    <rPh sb="12" eb="14">
      <t>ニュウリョク</t>
    </rPh>
    <phoneticPr fontId="20"/>
  </si>
  <si>
    <t>顧問</t>
    <rPh sb="0" eb="2">
      <t>コモン</t>
    </rPh>
    <phoneticPr fontId="20"/>
  </si>
  <si>
    <t>顧問教員氏名</t>
    <rPh sb="0" eb="2">
      <t>コモン</t>
    </rPh>
    <rPh sb="2" eb="4">
      <t>キョウイン</t>
    </rPh>
    <rPh sb="4" eb="6">
      <t>シメイ</t>
    </rPh>
    <phoneticPr fontId="20"/>
  </si>
  <si>
    <t>支援</t>
    <rPh sb="0" eb="2">
      <t>シエン</t>
    </rPh>
    <phoneticPr fontId="20"/>
  </si>
  <si>
    <t>職名</t>
    <rPh sb="0" eb="2">
      <t>ショクメイ</t>
    </rPh>
    <phoneticPr fontId="20"/>
  </si>
  <si>
    <t>係長</t>
    <rPh sb="0" eb="2">
      <t>カカリチョウ</t>
    </rPh>
    <phoneticPr fontId="20"/>
  </si>
  <si>
    <t>②大会の情報</t>
    <rPh sb="1" eb="3">
      <t>タイカイ</t>
    </rPh>
    <rPh sb="4" eb="6">
      <t>ジョウホウ</t>
    </rPh>
    <phoneticPr fontId="20"/>
  </si>
  <si>
    <t>大会の情報</t>
    <rPh sb="0" eb="2">
      <t>タイカイ</t>
    </rPh>
    <rPh sb="3" eb="5">
      <t>ジョウホウ</t>
    </rPh>
    <phoneticPr fontId="20"/>
  </si>
  <si>
    <t>大会名</t>
    <rPh sb="0" eb="2">
      <t>タイカイ</t>
    </rPh>
    <rPh sb="2" eb="3">
      <t>メイ</t>
    </rPh>
    <phoneticPr fontId="20"/>
  </si>
  <si>
    <t>第64回新大祭杯争奪バレーボール大会</t>
    <rPh sb="0" eb="1">
      <t>ダイ</t>
    </rPh>
    <rPh sb="3" eb="4">
      <t>カイ</t>
    </rPh>
    <rPh sb="4" eb="6">
      <t>シンダイ</t>
    </rPh>
    <rPh sb="6" eb="7">
      <t>マツ</t>
    </rPh>
    <rPh sb="7" eb="8">
      <t>ハイ</t>
    </rPh>
    <rPh sb="8" eb="10">
      <t>ソウダツ</t>
    </rPh>
    <rPh sb="16" eb="18">
      <t>タイカイ</t>
    </rPh>
    <phoneticPr fontId="20"/>
  </si>
  <si>
    <t>大会要項に記載のある正式名称</t>
    <rPh sb="0" eb="2">
      <t>タイカイ</t>
    </rPh>
    <rPh sb="2" eb="4">
      <t>ヨウコウ</t>
    </rPh>
    <rPh sb="5" eb="7">
      <t>キサイ</t>
    </rPh>
    <rPh sb="10" eb="12">
      <t>セイシキ</t>
    </rPh>
    <rPh sb="12" eb="14">
      <t>メイショウ</t>
    </rPh>
    <phoneticPr fontId="20"/>
  </si>
  <si>
    <t>主催</t>
    <rPh sb="0" eb="2">
      <t>シュサイ</t>
    </rPh>
    <phoneticPr fontId="20"/>
  </si>
  <si>
    <t>後援</t>
    <rPh sb="0" eb="2">
      <t>コウエン</t>
    </rPh>
    <phoneticPr fontId="20"/>
  </si>
  <si>
    <t>新潟大学学生支援課</t>
    <rPh sb="0" eb="2">
      <t>ニイガタ</t>
    </rPh>
    <rPh sb="2" eb="4">
      <t>ダイガク</t>
    </rPh>
    <rPh sb="4" eb="6">
      <t>ガクセイ</t>
    </rPh>
    <rPh sb="6" eb="8">
      <t>シエン</t>
    </rPh>
    <rPh sb="8" eb="9">
      <t>カ</t>
    </rPh>
    <phoneticPr fontId="20"/>
  </si>
  <si>
    <t>後援なしの場合は「なし」と入力</t>
    <rPh sb="0" eb="2">
      <t>コウエン</t>
    </rPh>
    <rPh sb="5" eb="7">
      <t>バアイ</t>
    </rPh>
    <rPh sb="13" eb="15">
      <t>ニュウリョク</t>
    </rPh>
    <phoneticPr fontId="20"/>
  </si>
  <si>
    <t>会場名</t>
    <rPh sb="0" eb="2">
      <t>カイジョウ</t>
    </rPh>
    <rPh sb="2" eb="3">
      <t>メイ</t>
    </rPh>
    <phoneticPr fontId="20"/>
  </si>
  <si>
    <t>新潟大学第四体育館</t>
    <rPh sb="0" eb="2">
      <t>ニイガタ</t>
    </rPh>
    <rPh sb="2" eb="4">
      <t>ダイガク</t>
    </rPh>
    <rPh sb="4" eb="5">
      <t>ダイ</t>
    </rPh>
    <rPh sb="5" eb="6">
      <t>ヨン</t>
    </rPh>
    <rPh sb="6" eb="9">
      <t>タイイクカン</t>
    </rPh>
    <phoneticPr fontId="20"/>
  </si>
  <si>
    <t>住所</t>
    <rPh sb="0" eb="2">
      <t>ジュウショ</t>
    </rPh>
    <phoneticPr fontId="20"/>
  </si>
  <si>
    <t>新潟県新潟市西区五十嵐2の町8050番地</t>
    <rPh sb="0" eb="3">
      <t>ニイガタケン</t>
    </rPh>
    <rPh sb="3" eb="6">
      <t>ニイガタシ</t>
    </rPh>
    <rPh sb="6" eb="8">
      <t>ニシク</t>
    </rPh>
    <rPh sb="8" eb="11">
      <t>イガラシ</t>
    </rPh>
    <rPh sb="13" eb="14">
      <t>マチ</t>
    </rPh>
    <rPh sb="18" eb="20">
      <t>バンチ</t>
    </rPh>
    <phoneticPr fontId="20"/>
  </si>
  <si>
    <t>TEL</t>
    <phoneticPr fontId="20"/>
  </si>
  <si>
    <t>025－262－6084</t>
    <phoneticPr fontId="20"/>
  </si>
  <si>
    <t>移動の情報</t>
    <rPh sb="0" eb="2">
      <t>イドウ</t>
    </rPh>
    <rPh sb="3" eb="5">
      <t>ジョウホウ</t>
    </rPh>
    <phoneticPr fontId="20"/>
  </si>
  <si>
    <t>出発年月日</t>
    <rPh sb="0" eb="2">
      <t>シュッパツ</t>
    </rPh>
    <rPh sb="2" eb="5">
      <t>ネンガッピ</t>
    </rPh>
    <phoneticPr fontId="20"/>
  </si>
  <si>
    <t>YYYY/MM/DDの形式で入力</t>
    <rPh sb="11" eb="13">
      <t>ケイシキ</t>
    </rPh>
    <rPh sb="14" eb="16">
      <t>ニュウリョク</t>
    </rPh>
    <phoneticPr fontId="20"/>
  </si>
  <si>
    <t>出発・時間</t>
    <rPh sb="0" eb="2">
      <t>シュッパツ</t>
    </rPh>
    <rPh sb="3" eb="5">
      <t>ジカン</t>
    </rPh>
    <phoneticPr fontId="20"/>
  </si>
  <si>
    <t>時（24時間表記で入力）</t>
    <rPh sb="0" eb="1">
      <t>ジ</t>
    </rPh>
    <rPh sb="4" eb="6">
      <t>ジカン</t>
    </rPh>
    <rPh sb="6" eb="8">
      <t>ヒョウキ</t>
    </rPh>
    <rPh sb="9" eb="11">
      <t>ニュウリョク</t>
    </rPh>
    <phoneticPr fontId="20"/>
  </si>
  <si>
    <t>大会期日初日</t>
    <rPh sb="0" eb="2">
      <t>タイカイ</t>
    </rPh>
    <rPh sb="2" eb="4">
      <t>キジツ</t>
    </rPh>
    <rPh sb="4" eb="6">
      <t>ショニチ</t>
    </rPh>
    <phoneticPr fontId="20"/>
  </si>
  <si>
    <t>YYYY/MM/DDの形式で入力</t>
  </si>
  <si>
    <t>大会期日最終日</t>
    <rPh sb="0" eb="2">
      <t>タイカイ</t>
    </rPh>
    <rPh sb="2" eb="4">
      <t>キジツ</t>
    </rPh>
    <rPh sb="4" eb="7">
      <t>サイシュウビ</t>
    </rPh>
    <phoneticPr fontId="20"/>
  </si>
  <si>
    <t>帰学日時</t>
    <rPh sb="0" eb="2">
      <t>キガク</t>
    </rPh>
    <rPh sb="2" eb="4">
      <t>ニチジ</t>
    </rPh>
    <phoneticPr fontId="20"/>
  </si>
  <si>
    <t>帰学時間</t>
    <rPh sb="0" eb="2">
      <t>キガク</t>
    </rPh>
    <rPh sb="2" eb="4">
      <t>ジカン</t>
    </rPh>
    <phoneticPr fontId="20"/>
  </si>
  <si>
    <t>交通手段1</t>
    <rPh sb="0" eb="2">
      <t>コウツウ</t>
    </rPh>
    <rPh sb="2" eb="4">
      <t>シュダン</t>
    </rPh>
    <phoneticPr fontId="20"/>
  </si>
  <si>
    <t>新幹線</t>
  </si>
  <si>
    <t>選択肢より選択すること</t>
    <rPh sb="0" eb="3">
      <t>センタクシ</t>
    </rPh>
    <rPh sb="5" eb="7">
      <t>センタク</t>
    </rPh>
    <phoneticPr fontId="20"/>
  </si>
  <si>
    <t>交通手段2</t>
    <rPh sb="0" eb="2">
      <t>コウツウ</t>
    </rPh>
    <rPh sb="2" eb="4">
      <t>シュダン</t>
    </rPh>
    <phoneticPr fontId="20"/>
  </si>
  <si>
    <t>電車</t>
  </si>
  <si>
    <t>③宿泊先の情報</t>
    <rPh sb="1" eb="3">
      <t>シュクハク</t>
    </rPh>
    <rPh sb="3" eb="4">
      <t>サキ</t>
    </rPh>
    <rPh sb="5" eb="7">
      <t>ジョウホウ</t>
    </rPh>
    <phoneticPr fontId="20"/>
  </si>
  <si>
    <t>宿泊先</t>
    <rPh sb="0" eb="2">
      <t>シュクハク</t>
    </rPh>
    <rPh sb="2" eb="3">
      <t>サキ</t>
    </rPh>
    <phoneticPr fontId="20"/>
  </si>
  <si>
    <t>宿泊場名</t>
    <rPh sb="0" eb="2">
      <t>シュクハク</t>
    </rPh>
    <rPh sb="2" eb="3">
      <t>バ</t>
    </rPh>
    <rPh sb="3" eb="4">
      <t>メイ</t>
    </rPh>
    <phoneticPr fontId="20"/>
  </si>
  <si>
    <t>未定の場合は「未定」と入力
日帰りの場合は入力不要</t>
    <rPh sb="0" eb="2">
      <t>ミテイ</t>
    </rPh>
    <rPh sb="3" eb="5">
      <t>バアイ</t>
    </rPh>
    <rPh sb="7" eb="9">
      <t>ミテイ</t>
    </rPh>
    <rPh sb="11" eb="13">
      <t>ニュウリョク</t>
    </rPh>
    <rPh sb="14" eb="16">
      <t>ヒガエ</t>
    </rPh>
    <rPh sb="18" eb="20">
      <t>バアイ</t>
    </rPh>
    <rPh sb="21" eb="23">
      <t>ニュウリョク</t>
    </rPh>
    <rPh sb="23" eb="25">
      <t>フヨウ</t>
    </rPh>
    <phoneticPr fontId="20"/>
  </si>
  <si>
    <t>新潟市西区寺尾</t>
    <rPh sb="0" eb="3">
      <t>ニイガタシ</t>
    </rPh>
    <rPh sb="3" eb="5">
      <t>ニシク</t>
    </rPh>
    <rPh sb="5" eb="7">
      <t>テラオ</t>
    </rPh>
    <phoneticPr fontId="20"/>
  </si>
  <si>
    <r>
      <t>参</t>
    </r>
    <r>
      <rPr>
        <sz val="12"/>
        <color rgb="FF000000"/>
        <rFont val="Times New Roman"/>
        <family val="1"/>
      </rPr>
      <t xml:space="preserve"> </t>
    </r>
    <r>
      <rPr>
        <sz val="12"/>
        <color rgb="FF000000"/>
        <rFont val="ＭＳ 明朝"/>
        <family val="1"/>
        <charset val="128"/>
      </rPr>
      <t>加</t>
    </r>
    <r>
      <rPr>
        <sz val="12"/>
        <color rgb="FF000000"/>
        <rFont val="Times New Roman"/>
        <family val="1"/>
      </rPr>
      <t xml:space="preserve"> </t>
    </r>
    <r>
      <rPr>
        <sz val="12"/>
        <color rgb="FF000000"/>
        <rFont val="ＭＳ 明朝"/>
        <family val="1"/>
        <charset val="128"/>
      </rPr>
      <t>者</t>
    </r>
    <r>
      <rPr>
        <sz val="12"/>
        <color rgb="FF000000"/>
        <rFont val="Times New Roman"/>
        <family val="1"/>
      </rPr>
      <t xml:space="preserve"> </t>
    </r>
    <r>
      <rPr>
        <sz val="12"/>
        <color rgb="FF000000"/>
        <rFont val="ＭＳ 明朝"/>
        <family val="1"/>
        <charset val="128"/>
      </rPr>
      <t>名</t>
    </r>
    <r>
      <rPr>
        <sz val="12"/>
        <color rgb="FF000000"/>
        <rFont val="Times New Roman"/>
        <family val="1"/>
      </rPr>
      <t xml:space="preserve"> </t>
    </r>
    <r>
      <rPr>
        <sz val="12"/>
        <color rgb="FF000000"/>
        <rFont val="ＭＳ 明朝"/>
        <family val="1"/>
        <charset val="128"/>
      </rPr>
      <t>簿</t>
    </r>
  </si>
  <si>
    <t>▼移動手段が自動車の場合,運転手欄に〇印を入力</t>
    <rPh sb="1" eb="3">
      <t>イドウ</t>
    </rPh>
    <rPh sb="3" eb="5">
      <t>シュダン</t>
    </rPh>
    <rPh sb="6" eb="9">
      <t>ジドウシャ</t>
    </rPh>
    <rPh sb="10" eb="12">
      <t>バアイ</t>
    </rPh>
    <rPh sb="13" eb="16">
      <t>ウンテンシュ</t>
    </rPh>
    <rPh sb="16" eb="17">
      <t>ラン</t>
    </rPh>
    <rPh sb="19" eb="20">
      <t>ジルシ</t>
    </rPh>
    <rPh sb="21" eb="23">
      <t>ニュウリョク</t>
    </rPh>
    <phoneticPr fontId="20"/>
  </si>
  <si>
    <t>▼</t>
    <phoneticPr fontId="20"/>
  </si>
  <si>
    <t>▼姓と名の間にスペースを入れる</t>
    <phoneticPr fontId="20"/>
  </si>
  <si>
    <t>▼自動入力</t>
    <rPh sb="1" eb="3">
      <t>ジドウ</t>
    </rPh>
    <rPh sb="3" eb="5">
      <t>ニュウリョク</t>
    </rPh>
    <phoneticPr fontId="20"/>
  </si>
  <si>
    <t>▼大会参加日が授業日のみ可</t>
    <rPh sb="1" eb="3">
      <t>タイカイ</t>
    </rPh>
    <rPh sb="3" eb="5">
      <t>サンカ</t>
    </rPh>
    <rPh sb="5" eb="6">
      <t>ヒ</t>
    </rPh>
    <rPh sb="7" eb="9">
      <t>ジュギョウ</t>
    </rPh>
    <rPh sb="9" eb="10">
      <t>ビ</t>
    </rPh>
    <rPh sb="12" eb="13">
      <t>カ</t>
    </rPh>
    <phoneticPr fontId="20"/>
  </si>
  <si>
    <t>事務使用欄</t>
    <rPh sb="0" eb="2">
      <t>ジム</t>
    </rPh>
    <rPh sb="2" eb="4">
      <t>シヨウ</t>
    </rPh>
    <rPh sb="4" eb="5">
      <t>ラン</t>
    </rPh>
    <phoneticPr fontId="20"/>
  </si>
  <si>
    <t>運転手</t>
    <rPh sb="0" eb="3">
      <t>ウンテンシュ</t>
    </rPh>
    <phoneticPr fontId="20"/>
  </si>
  <si>
    <t>氏　　名</t>
    <phoneticPr fontId="20"/>
  </si>
  <si>
    <t>学　部</t>
  </si>
  <si>
    <t>学科（課程）</t>
    <rPh sb="0" eb="2">
      <t>ガッカ</t>
    </rPh>
    <rPh sb="3" eb="5">
      <t>カテイ</t>
    </rPh>
    <phoneticPr fontId="20"/>
  </si>
  <si>
    <t>学年</t>
  </si>
  <si>
    <t>参加証明書の要</t>
    <rPh sb="0" eb="2">
      <t>サンカ</t>
    </rPh>
    <rPh sb="4" eb="5">
      <t>ショ</t>
    </rPh>
    <rPh sb="6" eb="7">
      <t>ヨウ</t>
    </rPh>
    <phoneticPr fontId="20"/>
  </si>
  <si>
    <t>記号1</t>
    <rPh sb="0" eb="2">
      <t>キゴウ</t>
    </rPh>
    <phoneticPr fontId="20"/>
  </si>
  <si>
    <t>記号2</t>
    <rPh sb="0" eb="2">
      <t>キゴウ</t>
    </rPh>
    <phoneticPr fontId="20"/>
  </si>
  <si>
    <t>○</t>
  </si>
  <si>
    <t>　</t>
  </si>
  <si>
    <t>H23A123C</t>
  </si>
  <si>
    <t>医学部　太郎</t>
  </si>
  <si>
    <t>M21A123D</t>
  </si>
  <si>
    <t>保健　学子</t>
  </si>
  <si>
    <t>M22C123R</t>
  </si>
  <si>
    <t>歯学部　太郎</t>
  </si>
  <si>
    <t>D20A123G</t>
  </si>
  <si>
    <t>口腔　生命子</t>
  </si>
  <si>
    <t>D23C111F</t>
  </si>
  <si>
    <t>※参加届等の提出のために添付するこの名簿の個人情報は、適切に管理し、法令に基づく場合を除き、大会参加等以外の目的のために利用又は提供することはありません。</t>
  </si>
  <si>
    <t>参　　加　　届</t>
  </si>
  <si>
    <t>日</t>
    <rPh sb="0" eb="1">
      <t>ニチ</t>
    </rPh>
    <phoneticPr fontId="20"/>
  </si>
  <si>
    <t>新 潟 大 学 副 学 長　殿</t>
  </si>
  <si>
    <t>　　　</t>
    <phoneticPr fontId="20"/>
  </si>
  <si>
    <t>団 体 名：</t>
  </si>
  <si>
    <t>責 任 者：　</t>
  </si>
  <si>
    <t>電話番号</t>
  </si>
  <si>
    <t>　　　　　　　　　　　　　　　　　</t>
  </si>
  <si>
    <t>顧問教員：</t>
  </si>
  <si>
    <t>学部　　　　　　       　　　</t>
    <phoneticPr fontId="20"/>
  </si>
  <si>
    <t>職名：</t>
    <phoneticPr fontId="20"/>
  </si>
  <si>
    <t>下記のとおり大会に参加しますので，お届けします。</t>
    <phoneticPr fontId="20"/>
  </si>
  <si>
    <t>記</t>
  </si>
  <si>
    <t>１．大会名等：</t>
  </si>
  <si>
    <t xml:space="preserve">２．主　　催： </t>
  </si>
  <si>
    <t xml:space="preserve">３．後　　援： </t>
  </si>
  <si>
    <t>４．会場名等：　　　　　　　　　　　　　　　　　　　　　　　　　　　　</t>
    <phoneticPr fontId="20"/>
  </si>
  <si>
    <t>①会場名</t>
  </si>
  <si>
    <t>　　　　　　　　　　　　　　　　　　　　　　　　　　　</t>
    <phoneticPr fontId="20"/>
  </si>
  <si>
    <t>②住　所</t>
  </si>
  <si>
    <t>TEL</t>
  </si>
  <si>
    <t>５．日　　程：</t>
  </si>
  <si>
    <t>①出発日時</t>
  </si>
  <si>
    <t>（</t>
    <phoneticPr fontId="20"/>
  </si>
  <si>
    <t>）</t>
    <phoneticPr fontId="20"/>
  </si>
  <si>
    <t>時</t>
    <rPh sb="0" eb="1">
      <t>ジ</t>
    </rPh>
    <phoneticPr fontId="20"/>
  </si>
  <si>
    <t>②大会期日</t>
  </si>
  <si>
    <t>～</t>
    <phoneticPr fontId="20"/>
  </si>
  <si>
    <t xml:space="preserve">              　　　　　　　　</t>
    <phoneticPr fontId="20"/>
  </si>
  <si>
    <t>③帰学日時</t>
    <phoneticPr fontId="20"/>
  </si>
  <si>
    <t>６．交通手段：</t>
    <phoneticPr fontId="20"/>
  </si>
  <si>
    <t>※自動車の場合は，参加者名簿にドライバーがわかるように記してください。</t>
  </si>
  <si>
    <t>７．宿泊場所：　　　　　　　　　　　　　　　　　　　　　　　　　　　</t>
    <phoneticPr fontId="20"/>
  </si>
  <si>
    <t>①宿泊場名　</t>
  </si>
  <si>
    <t xml:space="preserve">　　　　　　　　　　　　　　　　　TEL   　    　　　 </t>
    <phoneticPr fontId="20"/>
  </si>
  <si>
    <t>②住　　所　</t>
  </si>
  <si>
    <t>８．参 加 者：別紙名簿のとおり</t>
  </si>
  <si>
    <t>９．添付書類：大会の実施要項（概要が分かるもの）</t>
  </si>
  <si>
    <t>●原則，大会等のスケジュール，結果及び写真は，新潟大学ホームページ「サークル大会</t>
    <phoneticPr fontId="20"/>
  </si>
  <si>
    <t>等予定・結果」へ掲載されますのでご承知おき下さい。</t>
    <phoneticPr fontId="20"/>
  </si>
  <si>
    <t>●なお，大会終了後は速やかに，メール（携帯電話でも可）にて結果報告をお願いします。</t>
  </si>
  <si>
    <t>結果報告先：</t>
    <phoneticPr fontId="20"/>
  </si>
  <si>
    <t>gakusei1@ge.niigata-u.ac.jp</t>
  </si>
  <si>
    <t>記入事項：</t>
    <phoneticPr fontId="20"/>
  </si>
  <si>
    <t>①団体名，②大会名，③結果　　※写真も添付して提出をお願いします。　</t>
  </si>
  <si>
    <t>H</t>
    <phoneticPr fontId="20"/>
  </si>
  <si>
    <t>人文</t>
    <rPh sb="0" eb="2">
      <t>ジンブン</t>
    </rPh>
    <phoneticPr fontId="20"/>
  </si>
  <si>
    <t>P</t>
    <phoneticPr fontId="20"/>
  </si>
  <si>
    <t>教育</t>
    <rPh sb="0" eb="2">
      <t>キョウイク</t>
    </rPh>
    <phoneticPr fontId="20"/>
  </si>
  <si>
    <t>P</t>
  </si>
  <si>
    <t>学校教員養成</t>
    <rPh sb="0" eb="2">
      <t>ガッコウ</t>
    </rPh>
    <rPh sb="2" eb="4">
      <t>キョウイン</t>
    </rPh>
    <rPh sb="4" eb="6">
      <t>ヨウセイ</t>
    </rPh>
    <phoneticPr fontId="20"/>
  </si>
  <si>
    <t>L</t>
    <phoneticPr fontId="20"/>
  </si>
  <si>
    <t>法</t>
    <rPh sb="0" eb="1">
      <t>ホウ</t>
    </rPh>
    <phoneticPr fontId="20"/>
  </si>
  <si>
    <t>L</t>
  </si>
  <si>
    <t>E</t>
    <phoneticPr fontId="20"/>
  </si>
  <si>
    <t>経済科</t>
    <rPh sb="0" eb="2">
      <t>ケイザイ</t>
    </rPh>
    <rPh sb="2" eb="3">
      <t>カ</t>
    </rPh>
    <phoneticPr fontId="20"/>
  </si>
  <si>
    <t>E</t>
  </si>
  <si>
    <t>総合経済</t>
    <rPh sb="0" eb="2">
      <t>ソウゴウ</t>
    </rPh>
    <rPh sb="2" eb="4">
      <t>ケイザイ</t>
    </rPh>
    <phoneticPr fontId="20"/>
  </si>
  <si>
    <t>S</t>
    <phoneticPr fontId="20"/>
  </si>
  <si>
    <t>理</t>
    <rPh sb="0" eb="1">
      <t>リ</t>
    </rPh>
    <phoneticPr fontId="20"/>
  </si>
  <si>
    <t>S</t>
  </si>
  <si>
    <t>M</t>
    <phoneticPr fontId="20"/>
  </si>
  <si>
    <t>医</t>
    <rPh sb="0" eb="1">
      <t>イ</t>
    </rPh>
    <phoneticPr fontId="20"/>
  </si>
  <si>
    <t>保健</t>
    <rPh sb="0" eb="2">
      <t>ホケン</t>
    </rPh>
    <phoneticPr fontId="20"/>
  </si>
  <si>
    <t>D</t>
    <phoneticPr fontId="20"/>
  </si>
  <si>
    <t>歯</t>
    <rPh sb="0" eb="1">
      <t>ハ</t>
    </rPh>
    <phoneticPr fontId="20"/>
  </si>
  <si>
    <t>口腔生命</t>
    <rPh sb="0" eb="2">
      <t>コウクウ</t>
    </rPh>
    <rPh sb="2" eb="4">
      <t>セイメイ</t>
    </rPh>
    <phoneticPr fontId="20"/>
  </si>
  <si>
    <t>T</t>
    <phoneticPr fontId="20"/>
  </si>
  <si>
    <t>工</t>
    <rPh sb="0" eb="1">
      <t>コウ</t>
    </rPh>
    <phoneticPr fontId="20"/>
  </si>
  <si>
    <t>T</t>
  </si>
  <si>
    <t>A</t>
    <phoneticPr fontId="20"/>
  </si>
  <si>
    <t>農</t>
    <rPh sb="0" eb="1">
      <t>ノウ</t>
    </rPh>
    <phoneticPr fontId="20"/>
  </si>
  <si>
    <t>A</t>
  </si>
  <si>
    <t>X</t>
    <phoneticPr fontId="20"/>
  </si>
  <si>
    <t>創生</t>
    <rPh sb="0" eb="2">
      <t>ソウセイ</t>
    </rPh>
    <phoneticPr fontId="20"/>
  </si>
  <si>
    <t>X</t>
  </si>
  <si>
    <t>創生学修</t>
    <rPh sb="0" eb="2">
      <t>ソウセイ</t>
    </rPh>
    <rPh sb="2" eb="4">
      <t>ガクシュウ</t>
    </rPh>
    <phoneticPr fontId="20"/>
  </si>
  <si>
    <t>U</t>
    <phoneticPr fontId="20"/>
  </si>
  <si>
    <t>教育実践学研究科</t>
    <rPh sb="0" eb="2">
      <t>キョウイク</t>
    </rPh>
    <rPh sb="2" eb="4">
      <t>ジッセン</t>
    </rPh>
    <rPh sb="4" eb="5">
      <t>ガク</t>
    </rPh>
    <rPh sb="5" eb="8">
      <t>ケンキュウカ</t>
    </rPh>
    <phoneticPr fontId="20"/>
  </si>
  <si>
    <t>U</t>
  </si>
  <si>
    <t>Z</t>
    <phoneticPr fontId="20"/>
  </si>
  <si>
    <t>現代社会文化研究科</t>
    <rPh sb="0" eb="2">
      <t>ゲンダイ</t>
    </rPh>
    <rPh sb="2" eb="4">
      <t>シャカイ</t>
    </rPh>
    <rPh sb="4" eb="6">
      <t>ブンカ</t>
    </rPh>
    <rPh sb="6" eb="9">
      <t>ケンキュウカ</t>
    </rPh>
    <phoneticPr fontId="20"/>
  </si>
  <si>
    <t>F</t>
    <phoneticPr fontId="20"/>
  </si>
  <si>
    <t>自然科学研究科</t>
    <rPh sb="0" eb="2">
      <t>シゼン</t>
    </rPh>
    <rPh sb="2" eb="4">
      <t>カガク</t>
    </rPh>
    <rPh sb="4" eb="7">
      <t>ケンキュウカ</t>
    </rPh>
    <phoneticPr fontId="20"/>
  </si>
  <si>
    <t>F</t>
  </si>
  <si>
    <t>N</t>
    <phoneticPr fontId="20"/>
  </si>
  <si>
    <t>医歯学総合研究科</t>
    <rPh sb="0" eb="3">
      <t>イシガク</t>
    </rPh>
    <rPh sb="3" eb="5">
      <t>ソウゴウ</t>
    </rPh>
    <rPh sb="5" eb="8">
      <t>ケンキュウカ</t>
    </rPh>
    <phoneticPr fontId="20"/>
  </si>
  <si>
    <t>N</t>
  </si>
  <si>
    <t>B</t>
    <phoneticPr fontId="20"/>
  </si>
  <si>
    <t>保健学研究科</t>
    <rPh sb="0" eb="2">
      <t>ホケン</t>
    </rPh>
    <rPh sb="2" eb="3">
      <t>ガク</t>
    </rPh>
    <rPh sb="3" eb="6">
      <t>ケンキュウカ</t>
    </rPh>
    <phoneticPr fontId="20"/>
  </si>
  <si>
    <t>B</t>
  </si>
  <si>
    <t>R</t>
    <phoneticPr fontId="20"/>
  </si>
  <si>
    <t>国際センター</t>
    <rPh sb="0" eb="2">
      <t>コクサイ</t>
    </rPh>
    <phoneticPr fontId="20"/>
  </si>
  <si>
    <t>R</t>
  </si>
  <si>
    <t>025-262-</t>
    <phoneticPr fontId="20"/>
  </si>
  <si>
    <t>025－262－</t>
    <phoneticPr fontId="20"/>
  </si>
  <si>
    <t>参加人数</t>
    <rPh sb="0" eb="2">
      <t>サンカ</t>
    </rPh>
    <rPh sb="2" eb="4">
      <t>ニンズウ</t>
    </rPh>
    <phoneticPr fontId="20"/>
  </si>
  <si>
    <t>今回の大会・イベントに参加する学生全員</t>
    <rPh sb="0" eb="2">
      <t>コンカイ</t>
    </rPh>
    <rPh sb="3" eb="5">
      <t>タイカイ</t>
    </rPh>
    <rPh sb="11" eb="13">
      <t>サンカ</t>
    </rPh>
    <rPh sb="15" eb="17">
      <t>ガクセイ</t>
    </rPh>
    <rPh sb="17" eb="19">
      <t>ゼンイン</t>
    </rPh>
    <phoneticPr fontId="20"/>
  </si>
  <si>
    <t>会場住所</t>
    <rPh sb="2" eb="4">
      <t>ジュウショ</t>
    </rPh>
    <phoneticPr fontId="20"/>
  </si>
  <si>
    <t>A12A999J</t>
    <phoneticPr fontId="20"/>
  </si>
  <si>
    <t>新潟大学学友会</t>
    <rPh sb="0" eb="2">
      <t>ニイガタ</t>
    </rPh>
    <rPh sb="2" eb="4">
      <t>ダイガク</t>
    </rPh>
    <rPh sb="4" eb="7">
      <t>ガクユウカイ</t>
    </rPh>
    <phoneticPr fontId="20"/>
  </si>
  <si>
    <t>サンプル　太郎</t>
    <rPh sb="5" eb="7">
      <t>タロウ</t>
    </rPh>
    <phoneticPr fontId="20"/>
  </si>
  <si>
    <t>サンプル　花子</t>
    <rPh sb="5" eb="7">
      <t>ハナコ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</si>
</sst>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quot;月&quot;d&quot;日&quot;;@"/>
  </numFmts>
  <fonts count="34">
    <font>
      <sz val="11"/>
      <color theme="1"/>
      <name val="MS Pゴシック"/>
      <family val="2"/>
      <charset val="128"/>
    </font>
    <font>
      <sz val="11"/>
      <color theme="1"/>
      <name val="MS Pゴシック"/>
      <family val="2"/>
      <charset val="128"/>
    </font>
    <font>
      <sz val="18"/>
      <color theme="3"/>
      <name val="游ゴシック Light"/>
      <family val="2"/>
      <charset val="128"/>
      <scheme val="major"/>
    </font>
    <font>
      <b/>
      <sz val="15"/>
      <color theme="3"/>
      <name val="MS Pゴシック"/>
      <family val="2"/>
      <charset val="128"/>
    </font>
    <font>
      <b/>
      <sz val="13"/>
      <color theme="3"/>
      <name val="MS Pゴシック"/>
      <family val="2"/>
      <charset val="128"/>
    </font>
    <font>
      <b/>
      <sz val="11"/>
      <color theme="3"/>
      <name val="MS Pゴシック"/>
      <family val="2"/>
      <charset val="128"/>
    </font>
    <font>
      <sz val="11"/>
      <color rgb="FF006100"/>
      <name val="MS Pゴシック"/>
      <family val="2"/>
      <charset val="128"/>
    </font>
    <font>
      <sz val="11"/>
      <color rgb="FF9C0006"/>
      <name val="MS Pゴシック"/>
      <family val="2"/>
      <charset val="128"/>
    </font>
    <font>
      <sz val="11"/>
      <color rgb="FF9C6500"/>
      <name val="MS Pゴシック"/>
      <family val="2"/>
      <charset val="128"/>
    </font>
    <font>
      <sz val="11"/>
      <color rgb="FF3F3F76"/>
      <name val="MS Pゴシック"/>
      <family val="2"/>
      <charset val="128"/>
    </font>
    <font>
      <b/>
      <sz val="11"/>
      <color rgb="FF3F3F3F"/>
      <name val="MS Pゴシック"/>
      <family val="2"/>
      <charset val="128"/>
    </font>
    <font>
      <b/>
      <sz val="11"/>
      <color rgb="FFFA7D00"/>
      <name val="MS Pゴシック"/>
      <family val="2"/>
      <charset val="128"/>
    </font>
    <font>
      <sz val="11"/>
      <color rgb="FFFA7D00"/>
      <name val="MS Pゴシック"/>
      <family val="2"/>
      <charset val="128"/>
    </font>
    <font>
      <b/>
      <sz val="11"/>
      <color theme="0"/>
      <name val="MS Pゴシック"/>
      <family val="2"/>
      <charset val="128"/>
    </font>
    <font>
      <sz val="11"/>
      <color rgb="FFFF0000"/>
      <name val="MS Pゴシック"/>
      <family val="2"/>
      <charset val="128"/>
    </font>
    <font>
      <i/>
      <sz val="11"/>
      <color rgb="FF7F7F7F"/>
      <name val="MS Pゴシック"/>
      <family val="2"/>
      <charset val="128"/>
    </font>
    <font>
      <b/>
      <sz val="11"/>
      <color theme="1"/>
      <name val="MS Pゴシック"/>
      <family val="2"/>
      <charset val="128"/>
    </font>
    <font>
      <sz val="11"/>
      <color theme="0"/>
      <name val="MS Pゴシック"/>
      <family val="2"/>
      <charset val="128"/>
    </font>
    <font>
      <sz val="12"/>
      <color rgb="FF000000"/>
      <name val="Times New Roman"/>
      <family val="1"/>
    </font>
    <font>
      <sz val="12"/>
      <color rgb="FF000000"/>
      <name val="ＭＳ 明朝"/>
      <family val="1"/>
      <charset val="128"/>
    </font>
    <font>
      <sz val="6"/>
      <name val="MS Pゴシック"/>
      <family val="2"/>
      <charset val="128"/>
    </font>
    <font>
      <sz val="11"/>
      <color theme="1"/>
      <name val="ＭＳ 明朝"/>
      <family val="1"/>
      <charset val="128"/>
    </font>
    <font>
      <sz val="20"/>
      <color theme="1"/>
      <name val="ＭＳ 明朝"/>
      <family val="1"/>
      <charset val="128"/>
    </font>
    <font>
      <sz val="9"/>
      <color theme="1"/>
      <name val="ＭＳ 明朝"/>
      <family val="1"/>
      <charset val="128"/>
    </font>
    <font>
      <sz val="12"/>
      <color theme="1"/>
      <name val="ＭＳ 明朝"/>
      <family val="1"/>
      <charset val="128"/>
    </font>
    <font>
      <b/>
      <sz val="16"/>
      <color theme="1"/>
      <name val="MS Pゴシック"/>
      <family val="3"/>
      <charset val="128"/>
    </font>
    <font>
      <sz val="10"/>
      <color theme="1"/>
      <name val="MS Pゴシック"/>
      <family val="2"/>
      <charset val="128"/>
    </font>
    <font>
      <sz val="10"/>
      <color theme="1"/>
      <name val="MS Pゴシック"/>
      <family val="3"/>
      <charset val="128"/>
    </font>
    <font>
      <sz val="8"/>
      <color theme="1"/>
      <name val="MS Pゴシック"/>
      <family val="2"/>
      <charset val="128"/>
    </font>
    <font>
      <b/>
      <sz val="8"/>
      <color rgb="FFFF0000"/>
      <name val="MS Pゴシック"/>
      <family val="3"/>
      <charset val="128"/>
    </font>
    <font>
      <sz val="9"/>
      <color theme="1"/>
      <name val="MS Pゴシック"/>
      <family val="2"/>
      <charset val="128"/>
    </font>
    <font>
      <sz val="10"/>
      <color rgb="FF000000"/>
      <name val="ＭＳ 明朝"/>
      <family val="1"/>
      <charset val="128"/>
    </font>
    <font>
      <sz val="11"/>
      <color theme="1"/>
      <name val="游ゴシック"/>
      <family val="3"/>
      <charset val="128"/>
      <scheme val="minor"/>
    </font>
    <font>
      <sz val="11"/>
      <color theme="0"/>
      <name val="MS P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EF8F4"/>
        <bgColor indexed="64"/>
      </patternFill>
    </fill>
    <fill>
      <patternFill patternType="solid">
        <fgColor rgb="FFFFFFEF"/>
        <bgColor indexed="64"/>
      </patternFill>
    </fill>
    <fill>
      <patternFill patternType="solid">
        <fgColor theme="1"/>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indexed="64"/>
      </bottom>
      <diagonal/>
    </border>
    <border diagonalUp="1">
      <left style="medium">
        <color rgb="FFFF0000"/>
      </left>
      <right style="medium">
        <color rgb="FFFF0000"/>
      </right>
      <top style="medium">
        <color indexed="64"/>
      </top>
      <bottom style="thin">
        <color indexed="64"/>
      </bottom>
      <diagonal style="thin">
        <color indexed="64"/>
      </diagonal>
    </border>
    <border>
      <left style="medium">
        <color rgb="FFFF0000"/>
      </left>
      <right style="medium">
        <color rgb="FFFF0000"/>
      </right>
      <top style="thin">
        <color indexed="64"/>
      </top>
      <bottom style="medium">
        <color rgb="FFFF0000"/>
      </bottom>
      <diagonal/>
    </border>
    <border>
      <left style="medium">
        <color indexed="64"/>
      </left>
      <right/>
      <top/>
      <bottom/>
      <diagonal/>
    </border>
    <border>
      <left style="medium">
        <color rgb="FFFF0000"/>
      </left>
      <right style="medium">
        <color rgb="FFFF0000"/>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2" fillId="0" borderId="0">
      <alignment vertical="center"/>
    </xf>
  </cellStyleXfs>
  <cellXfs count="102">
    <xf numFmtId="0" fontId="0" fillId="0" borderId="0" xfId="0">
      <alignment vertical="center"/>
    </xf>
    <xf numFmtId="0" fontId="19" fillId="0" borderId="0" xfId="0" applyFont="1" applyAlignment="1">
      <alignment horizontal="justify" vertical="center"/>
    </xf>
    <xf numFmtId="0" fontId="21" fillId="0" borderId="0" xfId="0" applyFont="1">
      <alignment vertical="center"/>
    </xf>
    <xf numFmtId="0" fontId="24" fillId="0" borderId="0" xfId="0" applyFont="1">
      <alignment vertical="center"/>
    </xf>
    <xf numFmtId="0" fontId="24" fillId="0" borderId="10" xfId="0" applyFont="1" applyBorder="1">
      <alignment vertical="center"/>
    </xf>
    <xf numFmtId="0" fontId="24" fillId="0" borderId="11" xfId="0" applyFont="1" applyBorder="1">
      <alignment vertical="center"/>
    </xf>
    <xf numFmtId="0" fontId="24" fillId="0" borderId="0" xfId="0" applyFont="1" applyAlignment="1"/>
    <xf numFmtId="0" fontId="22" fillId="0" borderId="0" xfId="0" applyFont="1" applyAlignment="1">
      <alignment horizontal="center" vertical="center"/>
    </xf>
    <xf numFmtId="0" fontId="21" fillId="0" borderId="10" xfId="0" applyFont="1" applyBorder="1">
      <alignment vertical="center"/>
    </xf>
    <xf numFmtId="0" fontId="21" fillId="0" borderId="11" xfId="0" applyFont="1" applyBorder="1">
      <alignment vertical="center"/>
    </xf>
    <xf numFmtId="0" fontId="23" fillId="0" borderId="0" xfId="0" applyFont="1">
      <alignment vertical="center"/>
    </xf>
    <xf numFmtId="0" fontId="0" fillId="0" borderId="0" xfId="0" applyAlignment="1">
      <alignment horizontal="left" vertical="center"/>
    </xf>
    <xf numFmtId="0" fontId="25" fillId="0" borderId="0" xfId="0" applyFont="1">
      <alignment vertical="center"/>
    </xf>
    <xf numFmtId="0" fontId="0" fillId="35" borderId="13" xfId="0" applyFill="1" applyBorder="1">
      <alignment vertical="center"/>
    </xf>
    <xf numFmtId="0" fontId="0" fillId="35" borderId="12" xfId="0" applyFill="1" applyBorder="1" applyAlignment="1">
      <alignment horizontal="center" vertical="center"/>
    </xf>
    <xf numFmtId="176" fontId="0" fillId="0" borderId="0" xfId="0" applyNumberFormat="1">
      <alignment vertical="center"/>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0" xfId="0" applyFont="1" applyAlignment="1">
      <alignment horizontal="center" vertical="center" wrapText="1"/>
    </xf>
    <xf numFmtId="0" fontId="21" fillId="0" borderId="21" xfId="0" applyFont="1" applyBorder="1" applyAlignment="1">
      <alignment horizontal="center" vertical="center"/>
    </xf>
    <xf numFmtId="0" fontId="0" fillId="0" borderId="12" xfId="0" applyBorder="1">
      <alignment vertical="center"/>
    </xf>
    <xf numFmtId="0" fontId="0" fillId="0" borderId="12" xfId="0" applyBorder="1" applyAlignment="1">
      <alignment horizontal="center" vertical="center"/>
    </xf>
    <xf numFmtId="0" fontId="0" fillId="33" borderId="12" xfId="0" applyFill="1" applyBorder="1">
      <alignment vertical="center"/>
    </xf>
    <xf numFmtId="0" fontId="19" fillId="0" borderId="26" xfId="0" applyFont="1" applyBorder="1" applyAlignment="1">
      <alignment horizontal="center" vertical="center" wrapText="1"/>
    </xf>
    <xf numFmtId="0" fontId="24" fillId="0" borderId="11" xfId="0" applyFont="1" applyBorder="1" applyAlignment="1">
      <alignment horizontal="center" vertical="center"/>
    </xf>
    <xf numFmtId="0" fontId="19" fillId="0" borderId="1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0" fillId="35" borderId="32" xfId="0" applyFill="1" applyBorder="1">
      <alignment vertical="center"/>
    </xf>
    <xf numFmtId="0" fontId="0" fillId="35" borderId="24" xfId="0" applyFill="1" applyBorder="1" applyAlignment="1">
      <alignment horizontal="center" vertical="center"/>
    </xf>
    <xf numFmtId="0" fontId="0" fillId="35" borderId="33" xfId="0" applyFill="1" applyBorder="1">
      <alignment vertical="center"/>
    </xf>
    <xf numFmtId="0" fontId="0" fillId="35" borderId="34" xfId="0" applyFill="1" applyBorder="1">
      <alignment vertical="center"/>
    </xf>
    <xf numFmtId="0" fontId="0" fillId="34" borderId="31" xfId="0" applyFill="1" applyBorder="1">
      <alignment vertical="center"/>
    </xf>
    <xf numFmtId="0" fontId="21" fillId="37" borderId="0" xfId="0" applyFont="1" applyFill="1" applyProtection="1">
      <alignment vertical="center"/>
      <protection locked="0"/>
    </xf>
    <xf numFmtId="0" fontId="19" fillId="37" borderId="16" xfId="0" applyFont="1" applyFill="1" applyBorder="1" applyAlignment="1" applyProtection="1">
      <alignment horizontal="center" vertical="center" wrapText="1"/>
      <protection locked="0"/>
    </xf>
    <xf numFmtId="0" fontId="19" fillId="37" borderId="14" xfId="0" applyFont="1" applyFill="1" applyBorder="1" applyAlignment="1" applyProtection="1">
      <alignment horizontal="center" vertical="center" wrapText="1"/>
      <protection locked="0"/>
    </xf>
    <xf numFmtId="0" fontId="19" fillId="37" borderId="19" xfId="0" applyFont="1" applyFill="1" applyBorder="1" applyAlignment="1" applyProtection="1">
      <alignment horizontal="center" vertical="center" wrapText="1"/>
      <protection locked="0"/>
    </xf>
    <xf numFmtId="0" fontId="21" fillId="38" borderId="15" xfId="0" applyFont="1" applyFill="1" applyBorder="1" applyAlignment="1" applyProtection="1">
      <alignment horizontal="center" vertical="center"/>
      <protection locked="0"/>
    </xf>
    <xf numFmtId="0" fontId="19" fillId="38" borderId="16" xfId="0" applyFont="1" applyFill="1" applyBorder="1" applyAlignment="1" applyProtection="1">
      <alignment horizontal="center" vertical="center" wrapText="1"/>
      <protection locked="0"/>
    </xf>
    <xf numFmtId="0" fontId="21" fillId="38" borderId="24" xfId="0" applyFont="1" applyFill="1" applyBorder="1" applyAlignment="1" applyProtection="1">
      <alignment horizontal="center" vertical="center"/>
      <protection locked="0"/>
    </xf>
    <xf numFmtId="0" fontId="19" fillId="38" borderId="12" xfId="0" applyFont="1" applyFill="1" applyBorder="1" applyAlignment="1" applyProtection="1">
      <alignment horizontal="center" vertical="center" wrapText="1"/>
      <protection locked="0"/>
    </xf>
    <xf numFmtId="0" fontId="21" fillId="38" borderId="25" xfId="0" applyFont="1" applyFill="1" applyBorder="1" applyAlignment="1" applyProtection="1">
      <alignment horizontal="center" vertical="center"/>
      <protection locked="0"/>
    </xf>
    <xf numFmtId="0" fontId="19" fillId="38" borderId="18" xfId="0" applyFont="1" applyFill="1" applyBorder="1" applyAlignment="1" applyProtection="1">
      <alignment horizontal="center" vertical="center" wrapText="1"/>
      <protection locked="0"/>
    </xf>
    <xf numFmtId="0" fontId="19" fillId="38" borderId="17" xfId="0" applyFont="1" applyFill="1" applyBorder="1" applyAlignment="1" applyProtection="1">
      <alignment horizontal="center" vertical="center" wrapText="1"/>
      <protection locked="0"/>
    </xf>
    <xf numFmtId="0" fontId="19" fillId="38" borderId="20" xfId="0" applyFont="1" applyFill="1" applyBorder="1" applyAlignment="1" applyProtection="1">
      <alignment horizontal="center" vertical="center" wrapText="1"/>
      <protection locked="0"/>
    </xf>
    <xf numFmtId="0" fontId="0" fillId="0" borderId="0" xfId="0"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xf numFmtId="0" fontId="0" fillId="33" borderId="35" xfId="0" applyFill="1" applyBorder="1" applyAlignment="1">
      <alignment horizontal="center" vertical="center"/>
    </xf>
    <xf numFmtId="0" fontId="0" fillId="38" borderId="36" xfId="0" applyFill="1" applyBorder="1" applyAlignment="1" applyProtection="1">
      <alignment horizontal="left" vertical="center"/>
      <protection locked="0"/>
    </xf>
    <xf numFmtId="0" fontId="0" fillId="38" borderId="37" xfId="0" applyFill="1" applyBorder="1" applyAlignment="1" applyProtection="1">
      <alignment horizontal="left" vertical="center"/>
      <protection locked="0"/>
    </xf>
    <xf numFmtId="0" fontId="0" fillId="34" borderId="38" xfId="0" applyFill="1" applyBorder="1" applyAlignment="1">
      <alignment horizontal="left" vertical="center"/>
    </xf>
    <xf numFmtId="14" fontId="0" fillId="38" borderId="36" xfId="0" applyNumberFormat="1" applyFill="1" applyBorder="1" applyAlignment="1" applyProtection="1">
      <alignment horizontal="left" vertical="center"/>
      <protection locked="0"/>
    </xf>
    <xf numFmtId="176" fontId="0" fillId="38" borderId="36" xfId="0" applyNumberFormat="1" applyFill="1" applyBorder="1" applyAlignment="1" applyProtection="1">
      <alignment horizontal="left" vertical="center"/>
      <protection locked="0"/>
    </xf>
    <xf numFmtId="0" fontId="0" fillId="38" borderId="39" xfId="0" applyFill="1" applyBorder="1" applyAlignment="1" applyProtection="1">
      <alignment horizontal="left" vertical="center"/>
      <protection locked="0"/>
    </xf>
    <xf numFmtId="0" fontId="0" fillId="38" borderId="41" xfId="0" applyFill="1" applyBorder="1" applyAlignment="1" applyProtection="1">
      <alignment horizontal="left" vertical="center"/>
      <protection locked="0"/>
    </xf>
    <xf numFmtId="0" fontId="0" fillId="35" borderId="42" xfId="0" applyFill="1" applyBorder="1">
      <alignment vertical="center"/>
    </xf>
    <xf numFmtId="0" fontId="0" fillId="35" borderId="45" xfId="0" applyFill="1" applyBorder="1">
      <alignment vertical="center"/>
    </xf>
    <xf numFmtId="0" fontId="30" fillId="35" borderId="32" xfId="0" applyFont="1" applyFill="1" applyBorder="1" applyAlignment="1">
      <alignment vertical="center" wrapText="1"/>
    </xf>
    <xf numFmtId="0" fontId="19" fillId="0" borderId="22"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9" xfId="0" applyFont="1" applyBorder="1" applyAlignment="1">
      <alignment horizontal="center" vertical="center" shrinkToFit="1"/>
    </xf>
    <xf numFmtId="0" fontId="31" fillId="0" borderId="0" xfId="0" applyFont="1" applyAlignment="1">
      <alignment horizontal="left" vertical="center"/>
    </xf>
    <xf numFmtId="0" fontId="26" fillId="0" borderId="0" xfId="0" applyFont="1">
      <alignment vertical="center"/>
    </xf>
    <xf numFmtId="0" fontId="19" fillId="38" borderId="46" xfId="0" applyFont="1" applyFill="1" applyBorder="1" applyAlignment="1" applyProtection="1">
      <alignment horizontal="center" vertical="center" wrapText="1"/>
      <protection locked="0"/>
    </xf>
    <xf numFmtId="0" fontId="19" fillId="38" borderId="47" xfId="0" applyFont="1" applyFill="1" applyBorder="1" applyAlignment="1" applyProtection="1">
      <alignment horizontal="center" vertical="center" wrapText="1"/>
      <protection locked="0"/>
    </xf>
    <xf numFmtId="0" fontId="19" fillId="38" borderId="48" xfId="0" applyFont="1" applyFill="1" applyBorder="1" applyAlignment="1" applyProtection="1">
      <alignment horizontal="center" vertical="center" wrapText="1"/>
      <protection locked="0"/>
    </xf>
    <xf numFmtId="0" fontId="19" fillId="38" borderId="49" xfId="0" applyFont="1" applyFill="1" applyBorder="1" applyAlignment="1" applyProtection="1">
      <alignment horizontal="center" vertical="center" wrapText="1"/>
      <protection locked="0"/>
    </xf>
    <xf numFmtId="0" fontId="0" fillId="0" borderId="50" xfId="0" applyBorder="1">
      <alignment vertical="center"/>
    </xf>
    <xf numFmtId="0" fontId="0" fillId="0" borderId="51" xfId="0" applyBorder="1">
      <alignment vertical="center"/>
    </xf>
    <xf numFmtId="14" fontId="0" fillId="0" borderId="51" xfId="0" applyNumberFormat="1" applyBorder="1">
      <alignment vertical="center"/>
    </xf>
    <xf numFmtId="0" fontId="17" fillId="39" borderId="52" xfId="0" applyFont="1" applyFill="1" applyBorder="1" applyAlignment="1">
      <alignment horizontal="center" vertical="center"/>
    </xf>
    <xf numFmtId="0" fontId="17" fillId="39" borderId="53" xfId="0" applyFont="1" applyFill="1" applyBorder="1" applyAlignment="1">
      <alignment horizontal="center" vertical="center"/>
    </xf>
    <xf numFmtId="0" fontId="17" fillId="39" borderId="54" xfId="0" applyFont="1" applyFill="1" applyBorder="1" applyAlignment="1">
      <alignment horizontal="center" vertical="center"/>
    </xf>
    <xf numFmtId="0" fontId="33" fillId="39" borderId="55" xfId="0" applyFont="1" applyFill="1" applyBorder="1" applyAlignment="1">
      <alignment horizontal="center" vertical="center"/>
    </xf>
    <xf numFmtId="0" fontId="33" fillId="39" borderId="53" xfId="0" applyFont="1" applyFill="1" applyBorder="1" applyAlignment="1">
      <alignment horizontal="center" vertical="center"/>
    </xf>
    <xf numFmtId="0" fontId="30" fillId="35" borderId="32" xfId="0" applyFont="1" applyFill="1" applyBorder="1">
      <alignment vertical="center"/>
    </xf>
    <xf numFmtId="0" fontId="0" fillId="35" borderId="24" xfId="0" applyFill="1" applyBorder="1" applyAlignment="1">
      <alignment horizontal="center" vertical="center" textRotation="255"/>
    </xf>
    <xf numFmtId="0" fontId="0" fillId="35" borderId="25" xfId="0" applyFill="1" applyBorder="1" applyAlignment="1">
      <alignment horizontal="center" vertical="center" textRotation="255"/>
    </xf>
    <xf numFmtId="0" fontId="0" fillId="36" borderId="28" xfId="0" applyFill="1" applyBorder="1" applyAlignment="1">
      <alignment horizontal="center" vertical="center"/>
    </xf>
    <xf numFmtId="0" fontId="0" fillId="36" borderId="29" xfId="0" applyFill="1" applyBorder="1" applyAlignment="1">
      <alignment horizontal="center" vertical="center"/>
    </xf>
    <xf numFmtId="0" fontId="26" fillId="35" borderId="24" xfId="0" applyFont="1" applyFill="1" applyBorder="1" applyAlignment="1">
      <alignment horizontal="center" vertical="center" textRotation="255" wrapText="1"/>
    </xf>
    <xf numFmtId="0" fontId="27" fillId="35" borderId="24" xfId="0" applyFont="1" applyFill="1" applyBorder="1" applyAlignment="1">
      <alignment horizontal="center" vertical="center" textRotation="255" wrapText="1"/>
    </xf>
    <xf numFmtId="0" fontId="27" fillId="35" borderId="25" xfId="0" applyFont="1" applyFill="1" applyBorder="1" applyAlignment="1">
      <alignment horizontal="center" vertical="center" textRotation="255" wrapText="1"/>
    </xf>
    <xf numFmtId="0" fontId="0" fillId="35" borderId="43" xfId="0" applyFill="1" applyBorder="1" applyAlignment="1">
      <alignment horizontal="center" vertical="center" textRotation="255"/>
    </xf>
    <xf numFmtId="0" fontId="0" fillId="35" borderId="40" xfId="0" applyFill="1" applyBorder="1" applyAlignment="1">
      <alignment horizontal="center" vertical="center" textRotation="255"/>
    </xf>
    <xf numFmtId="0" fontId="0" fillId="35" borderId="44" xfId="0" applyFill="1" applyBorder="1" applyAlignment="1">
      <alignment horizontal="center" vertical="center" textRotation="255"/>
    </xf>
    <xf numFmtId="0" fontId="0" fillId="35" borderId="56" xfId="0" applyFill="1" applyBorder="1" applyAlignment="1">
      <alignment horizontal="center" vertical="center" textRotation="255"/>
    </xf>
    <xf numFmtId="0" fontId="0" fillId="35" borderId="57" xfId="0" applyFill="1" applyBorder="1" applyAlignment="1">
      <alignment horizontal="center" vertical="center" textRotation="255"/>
    </xf>
    <xf numFmtId="0" fontId="0" fillId="35" borderId="58" xfId="0" applyFill="1" applyBorder="1" applyAlignment="1">
      <alignment horizontal="center" vertical="center" textRotation="255"/>
    </xf>
    <xf numFmtId="0" fontId="19" fillId="0" borderId="0" xfId="0" applyFont="1" applyAlignment="1">
      <alignment horizontal="center" vertical="center" wrapText="1"/>
    </xf>
    <xf numFmtId="0" fontId="22" fillId="0" borderId="0" xfId="0" applyFont="1" applyAlignment="1">
      <alignment horizontal="center" vertical="center"/>
    </xf>
    <xf numFmtId="0" fontId="24" fillId="0" borderId="0" xfId="0" applyFont="1" applyAlignment="1">
      <alignment horizontal="center" vertical="center"/>
    </xf>
    <xf numFmtId="177" fontId="24" fillId="0" borderId="11" xfId="0" applyNumberFormat="1" applyFont="1" applyBorder="1" applyAlignment="1">
      <alignment horizontal="distributed" vertical="center"/>
    </xf>
    <xf numFmtId="0" fontId="21" fillId="37" borderId="0" xfId="0" applyFont="1" applyFill="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1" fillId="0" borderId="11" xfId="0" applyFont="1" applyBorder="1" applyAlignment="1">
      <alignment horizontal="left" vertical="center"/>
    </xf>
    <xf numFmtId="0" fontId="24" fillId="37" borderId="27" xfId="0" applyFont="1" applyFill="1" applyBorder="1" applyAlignment="1" applyProtection="1">
      <alignment horizontal="left" vertic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18">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style="thin">
          <color rgb="FF000000"/>
        </left>
        <right/>
        <top style="thin">
          <color rgb="FF000000"/>
        </top>
        <bottom/>
        <vertical/>
        <horizontal/>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left/>
        <right style="thin">
          <color rgb="FF000000"/>
        </right>
        <top style="thin">
          <color rgb="FF000000"/>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11"/>
        <color theme="0"/>
        <name val="MS Pゴシック"/>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FFFFEF"/>
      <color rgb="FFFEF8F4"/>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A1:J2" insertRowShift="1" totalsRowShown="0" headerRowDxfId="17" dataDxfId="15" headerRowBorderDxfId="16" tableBorderDxfId="14" totalsRowBorderDxfId="13">
  <autoFilter ref="A1:J2"/>
  <tableColumns count="10">
    <tableColumn id="1" name="申請日年" dataDxfId="12">
      <calculatedColumnFormula>【入力1】参加届入力フォーム!$D$3</calculatedColumnFormula>
    </tableColumn>
    <tableColumn id="2" name="月" dataDxfId="11">
      <calculatedColumnFormula>【入力1】参加届入力フォーム!$D$4</calculatedColumnFormula>
    </tableColumn>
    <tableColumn id="3" name="日" dataDxfId="10">
      <calculatedColumnFormula>【入力1】参加届入力フォーム!$D$5</calculatedColumnFormula>
    </tableColumn>
    <tableColumn id="4" name="団体名" dataDxfId="9">
      <calculatedColumnFormula>【入力1】参加届入力フォーム!$D$6</calculatedColumnFormula>
    </tableColumn>
    <tableColumn id="5" name="大会初日" dataDxfId="8">
      <calculatedColumnFormula>【入力1】参加届入力フォーム!$D$25</calculatedColumnFormula>
    </tableColumn>
    <tableColumn id="6" name="大会最終日" dataDxfId="7">
      <calculatedColumnFormula>【入力1】参加届入力フォーム!$D$26</calculatedColumnFormula>
    </tableColumn>
    <tableColumn id="7" name="大会名" dataDxfId="6">
      <calculatedColumnFormula>【入力1】参加届入力フォーム!$D$17</calculatedColumnFormula>
    </tableColumn>
    <tableColumn id="8" name="会場名" dataDxfId="5">
      <calculatedColumnFormula>【入力1】参加届入力フォーム!$D$20</calculatedColumnFormula>
    </tableColumn>
    <tableColumn id="9" name="会場住所" dataDxfId="4">
      <calculatedColumnFormula>【入力1】参加届入力フォーム!$D$21</calculatedColumnFormula>
    </tableColumn>
    <tableColumn id="10" name="参加人数" dataDxfId="3">
      <calculatedColumnFormula>【入力1】参加届入力フォーム!$D$12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J2" sqref="J2"/>
    </sheetView>
  </sheetViews>
  <sheetFormatPr defaultRowHeight="13.5"/>
  <cols>
    <col min="1" max="3" width="11.375" bestFit="1" customWidth="1"/>
    <col min="4" max="4" width="19.25" customWidth="1"/>
    <col min="5" max="5" width="15.25" bestFit="1" customWidth="1"/>
    <col min="6" max="6" width="17.375" bestFit="1" customWidth="1"/>
    <col min="7" max="7" width="37.5" customWidth="1"/>
    <col min="8" max="8" width="24.125" customWidth="1"/>
    <col min="9" max="9" width="26.125" customWidth="1"/>
  </cols>
  <sheetData>
    <row r="1" spans="1:10">
      <c r="A1" s="74" t="s">
        <v>0</v>
      </c>
      <c r="B1" s="75" t="s">
        <v>1</v>
      </c>
      <c r="C1" s="75" t="s">
        <v>2</v>
      </c>
      <c r="D1" s="75" t="s">
        <v>3</v>
      </c>
      <c r="E1" s="75" t="s">
        <v>4</v>
      </c>
      <c r="F1" s="75" t="s">
        <v>5</v>
      </c>
      <c r="G1" s="75" t="s">
        <v>6</v>
      </c>
      <c r="H1" s="76" t="s">
        <v>7</v>
      </c>
      <c r="I1" s="78" t="s">
        <v>196</v>
      </c>
      <c r="J1" s="78" t="s">
        <v>194</v>
      </c>
    </row>
    <row r="2" spans="1:10">
      <c r="A2" s="72">
        <f>【入力1】参加届入力フォーム!$D$3</f>
        <v>2024</v>
      </c>
      <c r="B2" s="72">
        <f>【入力1】参加届入力フォーム!$D$4</f>
        <v>10</v>
      </c>
      <c r="C2" s="72">
        <f>【入力1】参加届入力フォーム!$D$5</f>
        <v>21</v>
      </c>
      <c r="D2" s="72" t="str">
        <f>【入力1】参加届入力フォーム!$D$6</f>
        <v>テスト団体</v>
      </c>
      <c r="E2" s="73">
        <f>【入力1】参加届入力フォーム!$D$25</f>
        <v>45221</v>
      </c>
      <c r="F2" s="73">
        <f>【入力1】参加届入力フォーム!$D$26</f>
        <v>45222</v>
      </c>
      <c r="G2" s="72" t="str">
        <f>【入力1】参加届入力フォーム!$D$17</f>
        <v>第64回新大祭杯争奪バレーボール大会</v>
      </c>
      <c r="H2" s="72" t="str">
        <f>【入力1】参加届入力フォーム!$D$20</f>
        <v>新潟大学第四体育館</v>
      </c>
      <c r="I2" s="77" t="str">
        <f>【入力1】参加届入力フォーム!$D$21</f>
        <v>新潟県新潟市西区五十嵐2の町8050番地</v>
      </c>
      <c r="J2" s="77">
        <f>【入力1】参加届入力フォーム!$D$12</f>
        <v>100</v>
      </c>
    </row>
  </sheetData>
  <phoneticPr fontId="20"/>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4"/>
  <sheetViews>
    <sheetView tabSelected="1" view="pageBreakPreview" zoomScaleNormal="100" zoomScaleSheetLayoutView="100" workbookViewId="0">
      <selection activeCell="B12" sqref="A12:XFD12"/>
    </sheetView>
  </sheetViews>
  <sheetFormatPr defaultRowHeight="13.5"/>
  <cols>
    <col min="1" max="1" width="10.875" bestFit="1" customWidth="1"/>
    <col min="3" max="3" width="16.125" bestFit="1" customWidth="1"/>
    <col min="4" max="4" width="39.375" style="11" bestFit="1" customWidth="1"/>
    <col min="5" max="5" width="32.5" customWidth="1"/>
    <col min="9" max="9" width="11.625" bestFit="1" customWidth="1"/>
  </cols>
  <sheetData>
    <row r="1" spans="1:9" ht="19.5" thickBot="1">
      <c r="A1" s="12" t="s">
        <v>8</v>
      </c>
      <c r="I1" s="15"/>
    </row>
    <row r="2" spans="1:9" ht="22.5" customHeight="1">
      <c r="A2" s="82" t="s">
        <v>9</v>
      </c>
      <c r="B2" s="83"/>
      <c r="C2" s="28" t="s">
        <v>10</v>
      </c>
      <c r="D2" s="50" t="s">
        <v>11</v>
      </c>
      <c r="E2" s="29" t="s">
        <v>12</v>
      </c>
      <c r="I2" t="str">
        <f>MID(I1,3,2)</f>
        <v/>
      </c>
    </row>
    <row r="3" spans="1:9" ht="22.5" customHeight="1">
      <c r="A3" s="80" t="s">
        <v>13</v>
      </c>
      <c r="B3" s="14">
        <v>1</v>
      </c>
      <c r="C3" s="13" t="s">
        <v>14</v>
      </c>
      <c r="D3" s="51">
        <v>2024</v>
      </c>
      <c r="E3" s="30" t="s">
        <v>15</v>
      </c>
    </row>
    <row r="4" spans="1:9" ht="22.5" customHeight="1">
      <c r="A4" s="80"/>
      <c r="B4" s="14">
        <v>2</v>
      </c>
      <c r="C4" s="13" t="s">
        <v>16</v>
      </c>
      <c r="D4" s="51">
        <v>10</v>
      </c>
      <c r="E4" s="30"/>
    </row>
    <row r="5" spans="1:9" ht="22.5" customHeight="1">
      <c r="A5" s="80"/>
      <c r="B5" s="14">
        <v>3</v>
      </c>
      <c r="C5" s="13" t="s">
        <v>17</v>
      </c>
      <c r="D5" s="51">
        <v>21</v>
      </c>
      <c r="E5" s="30"/>
    </row>
    <row r="6" spans="1:9" ht="22.5" customHeight="1">
      <c r="A6" s="31" t="s">
        <v>18</v>
      </c>
      <c r="B6" s="14">
        <v>4</v>
      </c>
      <c r="C6" s="13" t="s">
        <v>18</v>
      </c>
      <c r="D6" s="51" t="s">
        <v>19</v>
      </c>
      <c r="E6" s="30"/>
    </row>
    <row r="7" spans="1:9" ht="22.5" customHeight="1">
      <c r="A7" s="90" t="s">
        <v>20</v>
      </c>
      <c r="B7" s="14">
        <v>5</v>
      </c>
      <c r="C7" s="13" t="s">
        <v>21</v>
      </c>
      <c r="D7" s="51" t="s">
        <v>22</v>
      </c>
      <c r="E7" s="30"/>
    </row>
    <row r="8" spans="1:9" ht="22.5" customHeight="1">
      <c r="A8" s="91"/>
      <c r="B8" s="14">
        <v>6</v>
      </c>
      <c r="C8" s="13" t="s">
        <v>23</v>
      </c>
      <c r="D8" s="51" t="s">
        <v>24</v>
      </c>
      <c r="E8" s="30" t="s">
        <v>25</v>
      </c>
    </row>
    <row r="9" spans="1:9" ht="22.5" customHeight="1">
      <c r="A9" s="91"/>
      <c r="B9" s="14">
        <v>7</v>
      </c>
      <c r="C9" s="13" t="s">
        <v>26</v>
      </c>
      <c r="D9" s="51">
        <v>5</v>
      </c>
      <c r="E9" s="30"/>
    </row>
    <row r="10" spans="1:9" ht="22.5" customHeight="1">
      <c r="A10" s="91"/>
      <c r="B10" s="14">
        <v>8</v>
      </c>
      <c r="C10" s="13" t="s">
        <v>27</v>
      </c>
      <c r="D10" s="51" t="s">
        <v>28</v>
      </c>
      <c r="E10" s="30"/>
    </row>
    <row r="11" spans="1:9" ht="22.5" customHeight="1">
      <c r="A11" s="91"/>
      <c r="B11" s="14">
        <v>9</v>
      </c>
      <c r="C11" s="13" t="s">
        <v>29</v>
      </c>
      <c r="D11" s="51" t="s">
        <v>192</v>
      </c>
      <c r="E11" s="30" t="s">
        <v>30</v>
      </c>
    </row>
    <row r="12" spans="1:9" ht="22.5" customHeight="1">
      <c r="A12" s="92"/>
      <c r="B12" s="14">
        <v>10</v>
      </c>
      <c r="C12" s="13" t="s">
        <v>194</v>
      </c>
      <c r="D12" s="51">
        <v>100</v>
      </c>
      <c r="E12" s="79" t="s">
        <v>195</v>
      </c>
    </row>
    <row r="13" spans="1:9" ht="22.5" customHeight="1">
      <c r="A13" s="84" t="s">
        <v>31</v>
      </c>
      <c r="B13" s="14">
        <v>11</v>
      </c>
      <c r="C13" s="13" t="s">
        <v>32</v>
      </c>
      <c r="D13" s="51"/>
      <c r="E13" s="30"/>
    </row>
    <row r="14" spans="1:9" ht="22.5" customHeight="1">
      <c r="A14" s="85"/>
      <c r="B14" s="14">
        <v>12</v>
      </c>
      <c r="C14" s="13" t="s">
        <v>23</v>
      </c>
      <c r="D14" s="51" t="s">
        <v>33</v>
      </c>
      <c r="E14" s="30"/>
    </row>
    <row r="15" spans="1:9" ht="22.5" customHeight="1" thickBot="1">
      <c r="A15" s="86"/>
      <c r="B15" s="14">
        <v>13</v>
      </c>
      <c r="C15" s="32" t="s">
        <v>34</v>
      </c>
      <c r="D15" s="52" t="s">
        <v>35</v>
      </c>
      <c r="E15" s="33"/>
    </row>
    <row r="16" spans="1:9" ht="22.5" customHeight="1">
      <c r="A16" s="82" t="s">
        <v>36</v>
      </c>
      <c r="B16" s="83"/>
      <c r="C16" s="28" t="s">
        <v>10</v>
      </c>
      <c r="D16" s="53"/>
      <c r="E16" s="34"/>
    </row>
    <row r="17" spans="1:5" ht="22.5" customHeight="1">
      <c r="A17" s="80" t="s">
        <v>37</v>
      </c>
      <c r="B17" s="14">
        <v>14</v>
      </c>
      <c r="C17" s="13" t="s">
        <v>38</v>
      </c>
      <c r="D17" s="51" t="s">
        <v>39</v>
      </c>
      <c r="E17" s="30" t="s">
        <v>40</v>
      </c>
    </row>
    <row r="18" spans="1:5" ht="22.5" customHeight="1">
      <c r="A18" s="80"/>
      <c r="B18" s="14">
        <v>15</v>
      </c>
      <c r="C18" s="13" t="s">
        <v>41</v>
      </c>
      <c r="D18" s="51" t="s">
        <v>198</v>
      </c>
      <c r="E18" s="30"/>
    </row>
    <row r="19" spans="1:5" ht="22.5" customHeight="1">
      <c r="A19" s="80"/>
      <c r="B19" s="14">
        <v>16</v>
      </c>
      <c r="C19" s="13" t="s">
        <v>42</v>
      </c>
      <c r="D19" s="51" t="s">
        <v>43</v>
      </c>
      <c r="E19" s="30" t="s">
        <v>44</v>
      </c>
    </row>
    <row r="20" spans="1:5" ht="22.5" customHeight="1">
      <c r="A20" s="80"/>
      <c r="B20" s="14">
        <v>17</v>
      </c>
      <c r="C20" s="13" t="s">
        <v>45</v>
      </c>
      <c r="D20" s="51" t="s">
        <v>46</v>
      </c>
      <c r="E20" s="30"/>
    </row>
    <row r="21" spans="1:5" ht="22.5" customHeight="1">
      <c r="A21" s="80"/>
      <c r="B21" s="14">
        <v>18</v>
      </c>
      <c r="C21" s="13" t="s">
        <v>47</v>
      </c>
      <c r="D21" s="51" t="s">
        <v>48</v>
      </c>
      <c r="E21" s="30"/>
    </row>
    <row r="22" spans="1:5" ht="22.5" customHeight="1">
      <c r="A22" s="80"/>
      <c r="B22" s="14">
        <v>19</v>
      </c>
      <c r="C22" s="13" t="s">
        <v>49</v>
      </c>
      <c r="D22" s="51" t="s">
        <v>193</v>
      </c>
      <c r="E22" s="30" t="s">
        <v>30</v>
      </c>
    </row>
    <row r="23" spans="1:5" ht="22.5" customHeight="1">
      <c r="A23" s="87" t="s">
        <v>51</v>
      </c>
      <c r="B23" s="14">
        <v>20</v>
      </c>
      <c r="C23" s="13" t="s">
        <v>52</v>
      </c>
      <c r="D23" s="54">
        <v>45220</v>
      </c>
      <c r="E23" s="30" t="s">
        <v>53</v>
      </c>
    </row>
    <row r="24" spans="1:5" ht="22.5" customHeight="1">
      <c r="A24" s="88"/>
      <c r="B24" s="14">
        <v>21</v>
      </c>
      <c r="C24" s="13" t="s">
        <v>54</v>
      </c>
      <c r="D24" s="55">
        <v>8</v>
      </c>
      <c r="E24" s="30" t="s">
        <v>55</v>
      </c>
    </row>
    <row r="25" spans="1:5" ht="22.5" customHeight="1">
      <c r="A25" s="88"/>
      <c r="B25" s="14">
        <v>22</v>
      </c>
      <c r="C25" s="13" t="s">
        <v>56</v>
      </c>
      <c r="D25" s="54">
        <v>45221</v>
      </c>
      <c r="E25" s="30" t="s">
        <v>57</v>
      </c>
    </row>
    <row r="26" spans="1:5" ht="22.5" customHeight="1">
      <c r="A26" s="88"/>
      <c r="B26" s="14">
        <v>23</v>
      </c>
      <c r="C26" s="13" t="s">
        <v>58</v>
      </c>
      <c r="D26" s="54">
        <v>45222</v>
      </c>
      <c r="E26" s="30" t="s">
        <v>57</v>
      </c>
    </row>
    <row r="27" spans="1:5" ht="22.5" customHeight="1">
      <c r="A27" s="88"/>
      <c r="B27" s="14">
        <v>24</v>
      </c>
      <c r="C27" s="13" t="s">
        <v>59</v>
      </c>
      <c r="D27" s="54">
        <v>45222</v>
      </c>
      <c r="E27" s="30" t="s">
        <v>57</v>
      </c>
    </row>
    <row r="28" spans="1:5" ht="22.5" customHeight="1">
      <c r="A28" s="88"/>
      <c r="B28" s="14">
        <v>25</v>
      </c>
      <c r="C28" s="13" t="s">
        <v>60</v>
      </c>
      <c r="D28" s="55">
        <v>9</v>
      </c>
      <c r="E28" s="30" t="s">
        <v>55</v>
      </c>
    </row>
    <row r="29" spans="1:5" ht="22.5" customHeight="1">
      <c r="A29" s="88"/>
      <c r="B29" s="14">
        <v>26</v>
      </c>
      <c r="C29" s="13" t="s">
        <v>61</v>
      </c>
      <c r="D29" s="51" t="s">
        <v>62</v>
      </c>
      <c r="E29" s="30" t="s">
        <v>63</v>
      </c>
    </row>
    <row r="30" spans="1:5" ht="22.5" customHeight="1" thickBot="1">
      <c r="A30" s="89"/>
      <c r="B30" s="14">
        <v>27</v>
      </c>
      <c r="C30" s="59" t="s">
        <v>64</v>
      </c>
      <c r="D30" s="57" t="s">
        <v>65</v>
      </c>
      <c r="E30" s="58"/>
    </row>
    <row r="31" spans="1:5" ht="22.5" customHeight="1">
      <c r="A31" s="82" t="s">
        <v>66</v>
      </c>
      <c r="B31" s="83"/>
      <c r="C31" s="28" t="s">
        <v>10</v>
      </c>
      <c r="D31" s="53"/>
      <c r="E31" s="34"/>
    </row>
    <row r="32" spans="1:5" ht="22.5" customHeight="1">
      <c r="A32" s="80" t="s">
        <v>67</v>
      </c>
      <c r="B32" s="14">
        <v>28</v>
      </c>
      <c r="C32" s="13" t="s">
        <v>68</v>
      </c>
      <c r="D32" s="51"/>
      <c r="E32" s="60" t="s">
        <v>69</v>
      </c>
    </row>
    <row r="33" spans="1:5" ht="22.5" customHeight="1">
      <c r="A33" s="80"/>
      <c r="B33" s="14">
        <v>29</v>
      </c>
      <c r="C33" s="13" t="s">
        <v>47</v>
      </c>
      <c r="D33" s="51" t="s">
        <v>70</v>
      </c>
      <c r="E33" s="60" t="s">
        <v>69</v>
      </c>
    </row>
    <row r="34" spans="1:5" ht="22.5" customHeight="1" thickBot="1">
      <c r="A34" s="81"/>
      <c r="B34" s="14">
        <v>30</v>
      </c>
      <c r="C34" s="32" t="s">
        <v>49</v>
      </c>
      <c r="D34" s="56" t="s">
        <v>50</v>
      </c>
      <c r="E34" s="60" t="s">
        <v>69</v>
      </c>
    </row>
  </sheetData>
  <mergeCells count="9">
    <mergeCell ref="A32:A34"/>
    <mergeCell ref="A2:B2"/>
    <mergeCell ref="A16:B16"/>
    <mergeCell ref="A31:B31"/>
    <mergeCell ref="A3:A5"/>
    <mergeCell ref="A13:A15"/>
    <mergeCell ref="A17:A22"/>
    <mergeCell ref="A23:A30"/>
    <mergeCell ref="A7:A12"/>
  </mergeCells>
  <phoneticPr fontId="20"/>
  <conditionalFormatting sqref="D3:D15">
    <cfRule type="cellIs" dxfId="2" priority="3" operator="equal">
      <formula>""</formula>
    </cfRule>
  </conditionalFormatting>
  <conditionalFormatting sqref="D17:D30">
    <cfRule type="cellIs" dxfId="1" priority="2" operator="equal">
      <formula>""</formula>
    </cfRule>
  </conditionalFormatting>
  <conditionalFormatting sqref="D32:D34">
    <cfRule type="cellIs" dxfId="0" priority="1" operator="equal">
      <formula>""</formula>
    </cfRule>
  </conditionalFormatting>
  <dataValidations count="1">
    <dataValidation type="list" allowBlank="1" showInputMessage="1" showErrorMessage="1" sqref="D29:D30">
      <formula1>"飛行機,新幹線,電車,バス,自動車,その他"</formula1>
    </dataValidation>
  </dataValidations>
  <pageMargins left="0.7" right="0.7"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1"/>
  <sheetViews>
    <sheetView showZeros="0" view="pageBreakPreview" zoomScaleNormal="100" zoomScaleSheetLayoutView="100" workbookViewId="0">
      <selection activeCell="J9" sqref="J9"/>
    </sheetView>
  </sheetViews>
  <sheetFormatPr defaultRowHeight="13.5"/>
  <cols>
    <col min="1" max="1" width="7" customWidth="1"/>
    <col min="2" max="2" width="26.875" customWidth="1"/>
    <col min="3" max="3" width="12.125" customWidth="1"/>
    <col min="4" max="4" width="16.125" bestFit="1" customWidth="1"/>
    <col min="5" max="5" width="14.75" customWidth="1"/>
    <col min="6" max="6" width="8" customWidth="1"/>
    <col min="7" max="7" width="21.375" customWidth="1"/>
  </cols>
  <sheetData>
    <row r="1" spans="1:9" ht="15.75" customHeight="1">
      <c r="A1" s="93" t="s">
        <v>71</v>
      </c>
      <c r="B1" s="93"/>
      <c r="C1" s="93"/>
      <c r="D1" s="93"/>
      <c r="E1" s="93"/>
      <c r="F1" s="93"/>
      <c r="G1" s="93"/>
    </row>
    <row r="2" spans="1:9" ht="15.75" customHeight="1">
      <c r="A2" s="65" t="s">
        <v>72</v>
      </c>
      <c r="B2" s="18"/>
      <c r="C2" s="18"/>
      <c r="D2" s="18"/>
      <c r="E2" s="18"/>
      <c r="F2" s="18"/>
      <c r="G2" s="18"/>
    </row>
    <row r="3" spans="1:9" ht="18.75" customHeight="1" thickBot="1">
      <c r="A3" s="66" t="s">
        <v>73</v>
      </c>
      <c r="B3" s="65" t="s">
        <v>74</v>
      </c>
      <c r="C3" s="1"/>
      <c r="D3" s="47" t="s">
        <v>75</v>
      </c>
      <c r="E3" s="47" t="s">
        <v>75</v>
      </c>
      <c r="F3" s="49" t="s">
        <v>75</v>
      </c>
      <c r="G3" s="48" t="s">
        <v>76</v>
      </c>
      <c r="H3" t="s">
        <v>77</v>
      </c>
    </row>
    <row r="4" spans="1:9" ht="27.75" customHeight="1" thickBot="1">
      <c r="A4" s="19" t="s">
        <v>78</v>
      </c>
      <c r="B4" s="16" t="s">
        <v>79</v>
      </c>
      <c r="C4" s="16" t="s">
        <v>27</v>
      </c>
      <c r="D4" s="61" t="s">
        <v>80</v>
      </c>
      <c r="E4" s="16" t="s">
        <v>81</v>
      </c>
      <c r="F4" s="16" t="s">
        <v>82</v>
      </c>
      <c r="G4" s="17" t="s">
        <v>83</v>
      </c>
      <c r="H4" s="23" t="s">
        <v>84</v>
      </c>
      <c r="I4" s="18" t="s">
        <v>85</v>
      </c>
    </row>
    <row r="5" spans="1:9" ht="28.5" customHeight="1">
      <c r="A5" s="39" t="s">
        <v>86</v>
      </c>
      <c r="B5" s="40" t="s">
        <v>199</v>
      </c>
      <c r="C5" s="40" t="s">
        <v>197</v>
      </c>
      <c r="D5" s="62" t="str">
        <f>IFERROR(VLOOKUP(LEFT($C5,1),学部学科一覧!$A$2:$B$19,2,FALSE),"")</f>
        <v>農</v>
      </c>
      <c r="E5" s="25" t="str">
        <f ca="1">IFERROR(IF(AND($I5="A",OR($H5="M",$H5="D")),OFFSET($E5,0,-1),VLOOKUP($H5,学部学科一覧!$C$2:$D$19,2,FALSE)),"")</f>
        <v>農</v>
      </c>
      <c r="F5" s="36">
        <f ca="1">IFERROR(DATEDIF(DATE(MID($C5,2,2)+2000,4,1),TODAY(),"Y")+1,"")</f>
        <v>12</v>
      </c>
      <c r="G5" s="67" t="s">
        <v>86</v>
      </c>
      <c r="H5" t="str">
        <f>LEFT($C5,1)</f>
        <v>A</v>
      </c>
      <c r="I5" t="str">
        <f>MID($C5,4,1)</f>
        <v>A</v>
      </c>
    </row>
    <row r="6" spans="1:9" ht="28.5" customHeight="1">
      <c r="A6" s="41" t="s">
        <v>86</v>
      </c>
      <c r="B6" s="42" t="s">
        <v>200</v>
      </c>
      <c r="C6" s="42" t="s">
        <v>88</v>
      </c>
      <c r="D6" s="63" t="str">
        <f>IFERROR(VLOOKUP(LEFT($C6,1),学部学科一覧!$A$2:$B$19,2,FALSE),"")</f>
        <v>人文</v>
      </c>
      <c r="E6" s="26" t="str">
        <f ca="1">IFERROR(IF(AND($I6="A",OR($H6="M",$H6="D")),OFFSET($E6,0,-1),VLOOKUP($H6,学部学科一覧!$C$2:$D$19,2,FALSE)),"")</f>
        <v>人文</v>
      </c>
      <c r="F6" s="37">
        <f t="shared" ref="F6:F29" ca="1" si="0">IFERROR(DATEDIF(DATE(MID($C6,2,2)+2000,4,1),TODAY(),"Y")+1,"")</f>
        <v>1</v>
      </c>
      <c r="G6" s="45" t="s">
        <v>87</v>
      </c>
      <c r="H6" t="str">
        <f t="shared" ref="H6:H29" si="1">LEFT($C6,1)</f>
        <v>H</v>
      </c>
      <c r="I6" t="str">
        <f t="shared" ref="I6:I29" si="2">MID($C6,4,1)</f>
        <v>A</v>
      </c>
    </row>
    <row r="7" spans="1:9" ht="28.5" customHeight="1">
      <c r="A7" s="41"/>
      <c r="B7" s="42" t="s">
        <v>89</v>
      </c>
      <c r="C7" s="42" t="s">
        <v>90</v>
      </c>
      <c r="D7" s="63" t="str">
        <f>IFERROR(VLOOKUP(LEFT($C7,1),学部学科一覧!$A$2:$B$19,2,FALSE),"")</f>
        <v>医</v>
      </c>
      <c r="E7" s="26" t="str">
        <f ca="1">IFERROR(IF(AND($I7="A",OR($H7="M",$H7="D")),OFFSET($E7,0,-1),VLOOKUP($H7,学部学科一覧!$C$2:$D$19,2,FALSE)),"")</f>
        <v>医</v>
      </c>
      <c r="F7" s="37">
        <f t="shared" ca="1" si="0"/>
        <v>3</v>
      </c>
      <c r="G7" s="69" t="s">
        <v>87</v>
      </c>
      <c r="H7" t="str">
        <f t="shared" si="1"/>
        <v>M</v>
      </c>
      <c r="I7" t="str">
        <f t="shared" si="2"/>
        <v>A</v>
      </c>
    </row>
    <row r="8" spans="1:9" ht="28.5" customHeight="1">
      <c r="A8" s="41"/>
      <c r="B8" s="42" t="s">
        <v>91</v>
      </c>
      <c r="C8" s="42" t="s">
        <v>92</v>
      </c>
      <c r="D8" s="63" t="str">
        <f>IFERROR(VLOOKUP(LEFT($C8,1),学部学科一覧!$A$2:$B$19,2,FALSE),"")</f>
        <v>医</v>
      </c>
      <c r="E8" s="26" t="str">
        <f ca="1">IFERROR(IF(AND($I8="A",OR($H8="M",$H8="D")),OFFSET($E8,0,-1),VLOOKUP($H8,学部学科一覧!$C$2:$D$19,2,FALSE)),"")</f>
        <v>保健</v>
      </c>
      <c r="F8" s="37">
        <f t="shared" ca="1" si="0"/>
        <v>2</v>
      </c>
      <c r="G8" s="70" t="s">
        <v>87</v>
      </c>
      <c r="H8" t="str">
        <f t="shared" si="1"/>
        <v>M</v>
      </c>
      <c r="I8" t="str">
        <f t="shared" si="2"/>
        <v>C</v>
      </c>
    </row>
    <row r="9" spans="1:9" ht="28.5" customHeight="1">
      <c r="A9" s="43"/>
      <c r="B9" s="44" t="s">
        <v>93</v>
      </c>
      <c r="C9" s="44" t="s">
        <v>94</v>
      </c>
      <c r="D9" s="64" t="str">
        <f>IFERROR(VLOOKUP(LEFT($C9,1),学部学科一覧!$A$2:$B$19,2,FALSE),"")</f>
        <v>歯</v>
      </c>
      <c r="E9" s="27" t="str">
        <f ca="1">IFERROR(IF(AND($I9="A",OR($H9="M",$H9="D")),OFFSET($E9,0,-1),VLOOKUP($H9,学部学科一覧!$C$2:$D$19,2,FALSE)),"")</f>
        <v>歯</v>
      </c>
      <c r="F9" s="38">
        <f t="shared" ca="1" si="0"/>
        <v>4</v>
      </c>
      <c r="G9" s="46" t="s">
        <v>87</v>
      </c>
      <c r="H9" t="str">
        <f t="shared" si="1"/>
        <v>D</v>
      </c>
      <c r="I9" t="str">
        <f t="shared" si="2"/>
        <v>A</v>
      </c>
    </row>
    <row r="10" spans="1:9" ht="28.5" customHeight="1">
      <c r="A10" s="39"/>
      <c r="B10" s="40" t="s">
        <v>95</v>
      </c>
      <c r="C10" s="40" t="s">
        <v>96</v>
      </c>
      <c r="D10" s="62" t="str">
        <f>IFERROR(VLOOKUP(LEFT($C10,1),学部学科一覧!$A$2:$B$19,2,FALSE),"")</f>
        <v>歯</v>
      </c>
      <c r="E10" s="25" t="str">
        <f ca="1">IFERROR(IF(AND($I10="A",OR($H10="M",$H10="D")),OFFSET($E10,0,-1),VLOOKUP($H10,学部学科一覧!$C$2:$D$19,2,FALSE)),"")</f>
        <v>口腔生命</v>
      </c>
      <c r="F10" s="36">
        <f t="shared" ca="1" si="0"/>
        <v>1</v>
      </c>
      <c r="G10" s="67" t="s">
        <v>87</v>
      </c>
      <c r="H10" t="str">
        <f t="shared" si="1"/>
        <v>D</v>
      </c>
      <c r="I10" t="str">
        <f t="shared" si="2"/>
        <v>C</v>
      </c>
    </row>
    <row r="11" spans="1:9" ht="28.5" customHeight="1">
      <c r="A11" s="41"/>
      <c r="B11" s="42"/>
      <c r="C11" s="42"/>
      <c r="D11" s="63" t="str">
        <f>IFERROR(VLOOKUP(LEFT($C11,1),学部学科一覧!$A$2:$B$19,2,FALSE),"")</f>
        <v/>
      </c>
      <c r="E11" s="26" t="str">
        <f ca="1">IFERROR(IF(AND($I11="A",OR($H11="M",$H11="D")),OFFSET($E11,0,-1),VLOOKUP($H11,学部学科一覧!$C$2:$D$19,2,FALSE)),"")</f>
        <v/>
      </c>
      <c r="F11" s="37" t="str">
        <f t="shared" ca="1" si="0"/>
        <v/>
      </c>
      <c r="G11" s="70" t="s">
        <v>87</v>
      </c>
      <c r="H11" t="str">
        <f t="shared" si="1"/>
        <v/>
      </c>
      <c r="I11" t="str">
        <f t="shared" si="2"/>
        <v/>
      </c>
    </row>
    <row r="12" spans="1:9" ht="28.5" customHeight="1">
      <c r="A12" s="41"/>
      <c r="B12" s="42"/>
      <c r="C12" s="42"/>
      <c r="D12" s="63" t="str">
        <f>IFERROR(VLOOKUP(LEFT($C12,1),学部学科一覧!$A$2:$B$19,2,FALSE),"")</f>
        <v/>
      </c>
      <c r="E12" s="26" t="str">
        <f ca="1">IFERROR(IF(AND($I12="A",OR($H12="M",$H12="D")),OFFSET($E12,0,-1),VLOOKUP($H12,学部学科一覧!$C$2:$D$19,2,FALSE)),"")</f>
        <v/>
      </c>
      <c r="F12" s="37" t="str">
        <f t="shared" ca="1" si="0"/>
        <v/>
      </c>
      <c r="G12" s="70" t="s">
        <v>87</v>
      </c>
      <c r="H12" t="str">
        <f t="shared" si="1"/>
        <v/>
      </c>
      <c r="I12" t="str">
        <f t="shared" si="2"/>
        <v/>
      </c>
    </row>
    <row r="13" spans="1:9" ht="28.5" customHeight="1">
      <c r="A13" s="41"/>
      <c r="B13" s="42"/>
      <c r="C13" s="42"/>
      <c r="D13" s="63" t="str">
        <f>IFERROR(VLOOKUP(LEFT($C13,1),学部学科一覧!$A$2:$B$19,2,FALSE),"")</f>
        <v/>
      </c>
      <c r="E13" s="26" t="str">
        <f ca="1">IFERROR(IF(AND($I13="A",OR($H13="M",$H13="D")),OFFSET($E13,0,-1),VLOOKUP($H13,学部学科一覧!$C$2:$D$19,2,FALSE)),"")</f>
        <v/>
      </c>
      <c r="F13" s="37" t="str">
        <f t="shared" ca="1" si="0"/>
        <v/>
      </c>
      <c r="G13" s="70" t="s">
        <v>87</v>
      </c>
      <c r="H13" t="str">
        <f t="shared" si="1"/>
        <v/>
      </c>
      <c r="I13" t="str">
        <f t="shared" si="2"/>
        <v/>
      </c>
    </row>
    <row r="14" spans="1:9" ht="28.5" customHeight="1">
      <c r="A14" s="43"/>
      <c r="B14" s="44"/>
      <c r="C14" s="44"/>
      <c r="D14" s="64" t="str">
        <f>IFERROR(VLOOKUP(LEFT($C14,1),学部学科一覧!$A$2:$B$19,2,FALSE),"")</f>
        <v/>
      </c>
      <c r="E14" s="27" t="str">
        <f ca="1">IFERROR(IF(AND($I14="A",OR($H14="M",$H14="D")),OFFSET($E14,0,-1),VLOOKUP($H14,学部学科一覧!$C$2:$D$19,2,FALSE)),"")</f>
        <v/>
      </c>
      <c r="F14" s="38" t="str">
        <f ca="1">IFERROR(DATEDIF(DATE(MID($C14,2,2)+2000,4,1),TODAY(),"Y")+1,"")</f>
        <v/>
      </c>
      <c r="G14" s="46" t="s">
        <v>87</v>
      </c>
      <c r="H14" t="str">
        <f t="shared" si="1"/>
        <v/>
      </c>
      <c r="I14" t="str">
        <f t="shared" si="2"/>
        <v/>
      </c>
    </row>
    <row r="15" spans="1:9" ht="28.5" customHeight="1">
      <c r="A15" s="39"/>
      <c r="B15" s="40"/>
      <c r="C15" s="40"/>
      <c r="D15" s="62" t="str">
        <f>IFERROR(VLOOKUP(LEFT($C15,1),学部学科一覧!$A$2:$B$19,2,FALSE),"")</f>
        <v/>
      </c>
      <c r="E15" s="25" t="str">
        <f ca="1">IFERROR(IF(AND($I15="A",OR($H15="M",$H15="D")),OFFSET($E15,0,-1),VLOOKUP($H15,学部学科一覧!$C$2:$D$19,2,FALSE)),"")</f>
        <v/>
      </c>
      <c r="F15" s="36" t="str">
        <f t="shared" ca="1" si="0"/>
        <v/>
      </c>
      <c r="G15" s="67" t="s">
        <v>87</v>
      </c>
      <c r="H15" t="str">
        <f t="shared" si="1"/>
        <v/>
      </c>
      <c r="I15" t="str">
        <f t="shared" si="2"/>
        <v/>
      </c>
    </row>
    <row r="16" spans="1:9" ht="28.5" customHeight="1">
      <c r="A16" s="41"/>
      <c r="B16" s="42"/>
      <c r="C16" s="42"/>
      <c r="D16" s="63" t="str">
        <f>IFERROR(VLOOKUP(LEFT($C16,1),学部学科一覧!$A$2:$B$19,2,FALSE),"")</f>
        <v/>
      </c>
      <c r="E16" s="26" t="str">
        <f ca="1">IFERROR(IF(AND($I16="A",OR($H16="M",$H16="D")),OFFSET($E16,0,-1),VLOOKUP($H16,学部学科一覧!$C$2:$D$19,2,FALSE)),"")</f>
        <v/>
      </c>
      <c r="F16" s="37" t="str">
        <f t="shared" ca="1" si="0"/>
        <v/>
      </c>
      <c r="G16" s="70" t="s">
        <v>87</v>
      </c>
      <c r="H16" t="str">
        <f t="shared" si="1"/>
        <v/>
      </c>
      <c r="I16" t="str">
        <f t="shared" si="2"/>
        <v/>
      </c>
    </row>
    <row r="17" spans="1:9" ht="28.5" customHeight="1">
      <c r="A17" s="41"/>
      <c r="B17" s="42"/>
      <c r="C17" s="42"/>
      <c r="D17" s="63" t="str">
        <f>IFERROR(VLOOKUP(LEFT($C17,1),学部学科一覧!$A$2:$B$19,2,FALSE),"")</f>
        <v/>
      </c>
      <c r="E17" s="26" t="str">
        <f ca="1">IFERROR(IF(AND($I17="A",OR($H17="M",$H17="D")),OFFSET($E17,0,-1),VLOOKUP($H17,学部学科一覧!$C$2:$D$19,2,FALSE)),"")</f>
        <v/>
      </c>
      <c r="F17" s="37" t="str">
        <f t="shared" ca="1" si="0"/>
        <v/>
      </c>
      <c r="G17" s="70" t="s">
        <v>87</v>
      </c>
      <c r="H17" t="str">
        <f t="shared" si="1"/>
        <v/>
      </c>
      <c r="I17" t="str">
        <f t="shared" si="2"/>
        <v/>
      </c>
    </row>
    <row r="18" spans="1:9" ht="28.5" customHeight="1">
      <c r="A18" s="41"/>
      <c r="B18" s="42"/>
      <c r="C18" s="42"/>
      <c r="D18" s="63" t="str">
        <f>IFERROR(VLOOKUP(LEFT($C18,1),学部学科一覧!$A$2:$B$19,2,FALSE),"")</f>
        <v/>
      </c>
      <c r="E18" s="26" t="str">
        <f ca="1">IFERROR(IF(AND($I18="A",OR($H18="M",$H18="D")),OFFSET($E18,0,-1),VLOOKUP($H18,学部学科一覧!$C$2:$D$19,2,FALSE)),"")</f>
        <v/>
      </c>
      <c r="F18" s="37" t="str">
        <f t="shared" ca="1" si="0"/>
        <v/>
      </c>
      <c r="G18" s="45" t="s">
        <v>87</v>
      </c>
      <c r="H18" t="str">
        <f t="shared" si="1"/>
        <v/>
      </c>
      <c r="I18" t="str">
        <f t="shared" si="2"/>
        <v/>
      </c>
    </row>
    <row r="19" spans="1:9" ht="28.5" customHeight="1">
      <c r="A19" s="43"/>
      <c r="B19" s="44"/>
      <c r="C19" s="44"/>
      <c r="D19" s="64" t="str">
        <f>IFERROR(VLOOKUP(LEFT($C19,1),学部学科一覧!$A$2:$B$19,2,FALSE),"")</f>
        <v/>
      </c>
      <c r="E19" s="27" t="str">
        <f ca="1">IFERROR(IF(AND($I19="A",OR($H19="M",$H19="D")),OFFSET($E19,0,-1),VLOOKUP($H19,学部学科一覧!$C$2:$D$19,2,FALSE)),"")</f>
        <v/>
      </c>
      <c r="F19" s="38" t="str">
        <f t="shared" ca="1" si="0"/>
        <v/>
      </c>
      <c r="G19" s="68" t="s">
        <v>87</v>
      </c>
      <c r="H19" t="str">
        <f t="shared" si="1"/>
        <v/>
      </c>
      <c r="I19" t="str">
        <f t="shared" si="2"/>
        <v/>
      </c>
    </row>
    <row r="20" spans="1:9" ht="28.5" customHeight="1">
      <c r="A20" s="39"/>
      <c r="B20" s="40"/>
      <c r="C20" s="40"/>
      <c r="D20" s="62" t="str">
        <f>IFERROR(VLOOKUP(LEFT($C20,1),学部学科一覧!$A$2:$B$19,2,FALSE),"")</f>
        <v/>
      </c>
      <c r="E20" s="25" t="str">
        <f ca="1">IFERROR(IF(AND($I20="A",OR($H20="M",$H20="D")),OFFSET($E20,0,-1),VLOOKUP($H20,学部学科一覧!$C$2:$D$19,2,FALSE)),"")</f>
        <v/>
      </c>
      <c r="F20" s="36" t="str">
        <f t="shared" ca="1" si="0"/>
        <v/>
      </c>
      <c r="G20" s="67" t="s">
        <v>87</v>
      </c>
      <c r="H20" t="str">
        <f t="shared" si="1"/>
        <v/>
      </c>
      <c r="I20" t="str">
        <f t="shared" si="2"/>
        <v/>
      </c>
    </row>
    <row r="21" spans="1:9" ht="28.5" customHeight="1">
      <c r="A21" s="41"/>
      <c r="B21" s="42"/>
      <c r="C21" s="42"/>
      <c r="D21" s="63" t="str">
        <f>IFERROR(VLOOKUP(LEFT($C21,1),学部学科一覧!$A$2:$B$19,2,FALSE),"")</f>
        <v/>
      </c>
      <c r="E21" s="26" t="str">
        <f ca="1">IFERROR(IF(AND($I21="A",OR($H21="M",$H21="D")),OFFSET($E21,0,-1),VLOOKUP($H21,学部学科一覧!$C$2:$D$19,2,FALSE)),"")</f>
        <v/>
      </c>
      <c r="F21" s="37" t="str">
        <f t="shared" ca="1" si="0"/>
        <v/>
      </c>
      <c r="G21" s="70" t="s">
        <v>87</v>
      </c>
      <c r="H21" t="str">
        <f t="shared" si="1"/>
        <v/>
      </c>
      <c r="I21" t="str">
        <f t="shared" si="2"/>
        <v/>
      </c>
    </row>
    <row r="22" spans="1:9" ht="28.5" customHeight="1">
      <c r="A22" s="41"/>
      <c r="B22" s="42"/>
      <c r="C22" s="42"/>
      <c r="D22" s="63" t="str">
        <f>IFERROR(VLOOKUP(LEFT($C22,1),学部学科一覧!$A$2:$B$19,2,FALSE),"")</f>
        <v/>
      </c>
      <c r="E22" s="26" t="str">
        <f ca="1">IFERROR(IF(AND($I22="A",OR($H22="M",$H22="D")),OFFSET($E22,0,-1),VLOOKUP($H22,学部学科一覧!$C$2:$D$19,2,FALSE)),"")</f>
        <v/>
      </c>
      <c r="F22" s="37" t="str">
        <f t="shared" ca="1" si="0"/>
        <v/>
      </c>
      <c r="G22" s="70" t="s">
        <v>87</v>
      </c>
      <c r="H22" t="str">
        <f t="shared" si="1"/>
        <v/>
      </c>
      <c r="I22" t="str">
        <f t="shared" si="2"/>
        <v/>
      </c>
    </row>
    <row r="23" spans="1:9" ht="28.5" customHeight="1">
      <c r="A23" s="41"/>
      <c r="B23" s="42"/>
      <c r="C23" s="42"/>
      <c r="D23" s="63" t="str">
        <f>IFERROR(VLOOKUP(LEFT($C23,1),学部学科一覧!$A$2:$B$19,2,FALSE),"")</f>
        <v/>
      </c>
      <c r="E23" s="26" t="str">
        <f ca="1">IFERROR(IF(AND($I23="A",OR($H23="M",$H23="D")),OFFSET($E23,0,-1),VLOOKUP($H23,学部学科一覧!$C$2:$D$19,2,FALSE)),"")</f>
        <v/>
      </c>
      <c r="F23" s="37" t="str">
        <f t="shared" ca="1" si="0"/>
        <v/>
      </c>
      <c r="G23" s="45" t="s">
        <v>87</v>
      </c>
      <c r="H23" t="str">
        <f t="shared" si="1"/>
        <v/>
      </c>
      <c r="I23" t="str">
        <f t="shared" si="2"/>
        <v/>
      </c>
    </row>
    <row r="24" spans="1:9" ht="28.5" customHeight="1">
      <c r="A24" s="43"/>
      <c r="B24" s="44"/>
      <c r="C24" s="44"/>
      <c r="D24" s="64" t="str">
        <f>IFERROR(VLOOKUP(LEFT($C24,1),学部学科一覧!$A$2:$B$19,2,FALSE),"")</f>
        <v/>
      </c>
      <c r="E24" s="27" t="str">
        <f ca="1">IFERROR(IF(AND($I24="A",OR($H24="M",$H24="D")),OFFSET($E24,0,-1),VLOOKUP($H24,学部学科一覧!$C$2:$D$19,2,FALSE)),"")</f>
        <v/>
      </c>
      <c r="F24" s="38" t="str">
        <f t="shared" ca="1" si="0"/>
        <v/>
      </c>
      <c r="G24" s="68" t="s">
        <v>87</v>
      </c>
      <c r="H24" t="str">
        <f t="shared" si="1"/>
        <v/>
      </c>
      <c r="I24" t="str">
        <f t="shared" si="2"/>
        <v/>
      </c>
    </row>
    <row r="25" spans="1:9" ht="28.5" customHeight="1">
      <c r="A25" s="39"/>
      <c r="B25" s="40"/>
      <c r="C25" s="40"/>
      <c r="D25" s="62" t="str">
        <f>IFERROR(VLOOKUP(LEFT($C25,1),学部学科一覧!$A$2:$B$19,2,FALSE),"")</f>
        <v/>
      </c>
      <c r="E25" s="25" t="str">
        <f ca="1">IFERROR(IF(AND($I25="A",OR($H25="M",$H25="D")),OFFSET($E25,0,-1),VLOOKUP($H25,学部学科一覧!$C$2:$D$19,2,FALSE)),"")</f>
        <v/>
      </c>
      <c r="F25" s="36" t="str">
        <f t="shared" ca="1" si="0"/>
        <v/>
      </c>
      <c r="G25" s="67" t="s">
        <v>87</v>
      </c>
      <c r="H25" t="str">
        <f t="shared" si="1"/>
        <v/>
      </c>
      <c r="I25" t="str">
        <f t="shared" si="2"/>
        <v/>
      </c>
    </row>
    <row r="26" spans="1:9" ht="28.5" customHeight="1">
      <c r="A26" s="41"/>
      <c r="B26" s="42"/>
      <c r="C26" s="42"/>
      <c r="D26" s="63" t="str">
        <f>IFERROR(VLOOKUP(LEFT($C26,1),学部学科一覧!$A$2:$B$19,2,FALSE),"")</f>
        <v/>
      </c>
      <c r="E26" s="26" t="str">
        <f ca="1">IFERROR(IF(AND($I26="A",OR($H26="M",$H26="D")),OFFSET($E26,0,-1),VLOOKUP($H26,学部学科一覧!$C$2:$D$19,2,FALSE)),"")</f>
        <v/>
      </c>
      <c r="F26" s="37" t="str">
        <f t="shared" ca="1" si="0"/>
        <v/>
      </c>
      <c r="G26" s="70" t="s">
        <v>87</v>
      </c>
      <c r="H26" t="str">
        <f t="shared" si="1"/>
        <v/>
      </c>
      <c r="I26" t="str">
        <f t="shared" si="2"/>
        <v/>
      </c>
    </row>
    <row r="27" spans="1:9" ht="28.5" customHeight="1">
      <c r="A27" s="41"/>
      <c r="B27" s="42"/>
      <c r="C27" s="42"/>
      <c r="D27" s="63" t="str">
        <f>IFERROR(VLOOKUP(LEFT($C27,1),学部学科一覧!$A$2:$B$19,2,FALSE),"")</f>
        <v/>
      </c>
      <c r="E27" s="26" t="str">
        <f ca="1">IFERROR(IF(AND($I27="A",OR($H27="M",$H27="D")),OFFSET($E27,0,-1),VLOOKUP($H27,学部学科一覧!$C$2:$D$19,2,FALSE)),"")</f>
        <v/>
      </c>
      <c r="F27" s="37" t="str">
        <f t="shared" ca="1" si="0"/>
        <v/>
      </c>
      <c r="G27" s="45" t="s">
        <v>87</v>
      </c>
      <c r="H27" t="str">
        <f t="shared" si="1"/>
        <v/>
      </c>
      <c r="I27" t="str">
        <f t="shared" si="2"/>
        <v/>
      </c>
    </row>
    <row r="28" spans="1:9" ht="28.5" customHeight="1">
      <c r="A28" s="41"/>
      <c r="B28" s="42"/>
      <c r="C28" s="42"/>
      <c r="D28" s="63" t="str">
        <f>IFERROR(VLOOKUP(LEFT($C28,1),学部学科一覧!$A$2:$B$19,2,FALSE),"")</f>
        <v/>
      </c>
      <c r="E28" s="26" t="str">
        <f ca="1">IFERROR(IF(AND($I28="A",OR($H28="M",$H28="D")),OFFSET($E28,0,-1),VLOOKUP($H28,学部学科一覧!$C$2:$D$19,2,FALSE)),"")</f>
        <v/>
      </c>
      <c r="F28" s="37" t="str">
        <f t="shared" ca="1" si="0"/>
        <v/>
      </c>
      <c r="G28" s="69" t="s">
        <v>87</v>
      </c>
      <c r="H28" t="str">
        <f t="shared" si="1"/>
        <v/>
      </c>
      <c r="I28" t="str">
        <f t="shared" si="2"/>
        <v/>
      </c>
    </row>
    <row r="29" spans="1:9" ht="28.5" customHeight="1" thickBot="1">
      <c r="A29" s="43"/>
      <c r="B29" s="44"/>
      <c r="C29" s="44"/>
      <c r="D29" s="64" t="str">
        <f>IFERROR(VLOOKUP(LEFT($C29,1),学部学科一覧!$A$2:$B$19,2,FALSE),"")</f>
        <v/>
      </c>
      <c r="E29" s="27" t="str">
        <f ca="1">IFERROR(IF(AND($I29="A",OR($H29="M",$H29="D")),OFFSET($E29,0,-1),VLOOKUP($H29,学部学科一覧!$C$2:$D$19,2,FALSE)),"")</f>
        <v/>
      </c>
      <c r="F29" s="38" t="str">
        <f t="shared" ca="1" si="0"/>
        <v/>
      </c>
      <c r="G29" s="70" t="s">
        <v>87</v>
      </c>
      <c r="H29" t="str">
        <f t="shared" si="1"/>
        <v/>
      </c>
      <c r="I29" t="str">
        <f t="shared" si="2"/>
        <v/>
      </c>
    </row>
    <row r="30" spans="1:9" ht="14.25">
      <c r="B30" s="1"/>
      <c r="C30" s="1"/>
      <c r="G30" s="71"/>
    </row>
    <row r="31" spans="1:9" ht="42.75" customHeight="1">
      <c r="A31" s="93" t="s">
        <v>97</v>
      </c>
      <c r="B31" s="93"/>
      <c r="C31" s="93"/>
      <c r="D31" s="93"/>
      <c r="E31" s="93"/>
      <c r="F31" s="93"/>
      <c r="G31" s="93"/>
    </row>
  </sheetData>
  <mergeCells count="2">
    <mergeCell ref="A1:G1"/>
    <mergeCell ref="A31:G31"/>
  </mergeCells>
  <phoneticPr fontId="20"/>
  <dataValidations count="3">
    <dataValidation type="list" allowBlank="1" showInputMessage="1" showErrorMessage="1" sqref="A5:A29">
      <formula1>"　,○"</formula1>
    </dataValidation>
    <dataValidation imeMode="halfAlpha" allowBlank="1" showInputMessage="1" showErrorMessage="1" sqref="C5:C29"/>
    <dataValidation type="list" allowBlank="1" showInputMessage="1" showErrorMessage="1" sqref="G5:G29">
      <formula1>" 　,○"</formula1>
    </dataValidation>
  </dataValidations>
  <printOptions horizontalCentered="1" verticalCentered="1"/>
  <pageMargins left="0.25" right="0.25"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showZeros="0" view="pageBreakPreview" zoomScale="70" zoomScaleNormal="110" zoomScaleSheetLayoutView="70" workbookViewId="0">
      <selection activeCell="N23" sqref="N23:R23"/>
    </sheetView>
  </sheetViews>
  <sheetFormatPr defaultColWidth="2.5" defaultRowHeight="13.5"/>
  <cols>
    <col min="1" max="13" width="2.5" style="2"/>
    <col min="14" max="14" width="3.75" style="2" customWidth="1"/>
    <col min="15" max="16" width="2.5" style="2"/>
    <col min="17" max="17" width="3.75" style="2" customWidth="1"/>
    <col min="18" max="19" width="2.5" style="2"/>
    <col min="20" max="20" width="3.75" style="2" customWidth="1"/>
    <col min="21" max="23" width="2.5" style="2"/>
    <col min="24" max="24" width="3.75" style="2" customWidth="1"/>
    <col min="25" max="26" width="2.5" style="2"/>
    <col min="27" max="27" width="3.75" style="2" customWidth="1"/>
    <col min="28" max="29" width="2.5" style="2"/>
    <col min="30" max="30" width="3.75" style="2" customWidth="1"/>
    <col min="31" max="32" width="2.5" style="2"/>
    <col min="33" max="33" width="3.75" style="2" customWidth="1"/>
    <col min="34" max="16384" width="2.5" style="2"/>
  </cols>
  <sheetData>
    <row r="1" spans="1:35" ht="25.5" customHeight="1"/>
    <row r="2" spans="1:35" ht="24">
      <c r="A2" s="94" t="s">
        <v>98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row>
    <row r="3" spans="1:35" ht="1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ht="22.5" customHeight="1">
      <c r="B4" s="3"/>
      <c r="C4" s="3"/>
      <c r="D4" s="3"/>
      <c r="E4" s="3"/>
      <c r="F4" s="3"/>
      <c r="G4" s="3"/>
      <c r="H4" s="3"/>
      <c r="I4" s="3"/>
      <c r="J4" s="3"/>
      <c r="K4" s="3"/>
      <c r="L4" s="3"/>
      <c r="M4" s="3"/>
      <c r="N4" s="3"/>
      <c r="O4" s="3"/>
      <c r="P4" s="3"/>
      <c r="Q4" s="3"/>
      <c r="R4" s="3"/>
      <c r="S4" s="3"/>
      <c r="T4" s="3"/>
      <c r="U4" s="3"/>
      <c r="V4" s="3"/>
      <c r="W4" s="3"/>
      <c r="Y4" s="3"/>
      <c r="Z4" s="97">
        <f>【入力1】参加届入力フォーム!$D$3</f>
        <v>2024</v>
      </c>
      <c r="AA4" s="97"/>
      <c r="AB4" s="3" t="s">
        <v>14</v>
      </c>
      <c r="AD4" s="35">
        <f>【入力1】参加届入力フォーム!$D$4</f>
        <v>10</v>
      </c>
      <c r="AE4" s="3" t="s">
        <v>16</v>
      </c>
      <c r="AF4" s="3"/>
      <c r="AG4" s="35">
        <f>【入力1】参加届入力フォーム!$D$5</f>
        <v>21</v>
      </c>
      <c r="AH4" s="3" t="s">
        <v>99</v>
      </c>
    </row>
    <row r="5" spans="1:35" ht="22.5" customHeight="1">
      <c r="B5" s="3"/>
      <c r="C5" s="3" t="s">
        <v>100</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5" ht="22.5" customHeight="1">
      <c r="A6" s="2" t="s">
        <v>101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5" ht="22.5" customHeight="1">
      <c r="B7" s="3"/>
      <c r="C7" s="3"/>
      <c r="D7" s="3"/>
      <c r="E7" s="3"/>
      <c r="F7" s="3"/>
      <c r="G7" s="3"/>
      <c r="H7" s="3"/>
      <c r="I7" s="3"/>
      <c r="J7" s="3"/>
      <c r="K7" s="3"/>
      <c r="L7" s="3"/>
      <c r="M7" s="3"/>
      <c r="N7" s="3" t="s">
        <v>102</v>
      </c>
      <c r="O7" s="3"/>
      <c r="P7" s="3"/>
      <c r="Q7" s="3"/>
      <c r="R7" s="98" t="str">
        <f>【入力1】参加届入力フォーム!$D$6</f>
        <v>テスト団体</v>
      </c>
      <c r="S7" s="98"/>
      <c r="T7" s="98"/>
      <c r="U7" s="98"/>
      <c r="V7" s="98"/>
      <c r="W7" s="98"/>
      <c r="X7" s="98"/>
      <c r="Y7" s="98"/>
      <c r="Z7" s="98"/>
      <c r="AA7" s="98"/>
      <c r="AB7" s="98"/>
      <c r="AC7" s="98"/>
      <c r="AD7" s="98"/>
      <c r="AE7" s="98"/>
      <c r="AF7" s="98"/>
      <c r="AG7" s="98"/>
      <c r="AH7" s="98"/>
    </row>
    <row r="8" spans="1:35" ht="22.5" customHeight="1">
      <c r="B8" s="3"/>
      <c r="C8" s="3"/>
      <c r="D8" s="3"/>
      <c r="E8" s="3"/>
      <c r="F8" s="3"/>
      <c r="G8" s="3"/>
      <c r="H8" s="3"/>
      <c r="I8" s="3"/>
      <c r="J8" s="3"/>
      <c r="K8" s="3"/>
      <c r="L8" s="3"/>
      <c r="M8" s="3"/>
      <c r="N8" s="3" t="s">
        <v>103</v>
      </c>
      <c r="O8" s="3"/>
      <c r="P8" s="3"/>
      <c r="Q8" s="3"/>
      <c r="R8" s="99" t="str">
        <f>【入力1】参加届入力フォーム!$D$7</f>
        <v>新潟太郎</v>
      </c>
      <c r="S8" s="99"/>
      <c r="T8" s="99"/>
      <c r="U8" s="99"/>
      <c r="V8" s="99"/>
      <c r="W8" s="99"/>
      <c r="X8" s="99"/>
      <c r="Y8" s="99"/>
      <c r="Z8" s="99"/>
      <c r="AA8" s="99"/>
      <c r="AB8" s="99"/>
      <c r="AC8" s="99"/>
      <c r="AD8" s="99"/>
      <c r="AE8" s="99"/>
      <c r="AF8" s="99"/>
      <c r="AG8" s="99"/>
      <c r="AH8" s="99"/>
    </row>
    <row r="9" spans="1:35" ht="22.5" customHeight="1">
      <c r="B9" s="3"/>
      <c r="C9" s="3"/>
      <c r="D9" s="3"/>
      <c r="E9" s="3"/>
      <c r="F9" s="3"/>
      <c r="G9" s="3"/>
      <c r="H9" s="3"/>
      <c r="I9" s="3"/>
      <c r="J9" s="3"/>
      <c r="K9" s="3"/>
      <c r="L9" s="3"/>
      <c r="M9" s="3"/>
      <c r="N9" s="3"/>
      <c r="O9" s="3"/>
      <c r="P9" s="3"/>
      <c r="Q9" s="3"/>
      <c r="R9" s="99" t="str">
        <f>【入力1】参加届入力フォーム!$D$8</f>
        <v>経済</v>
      </c>
      <c r="S9" s="99"/>
      <c r="T9" s="99"/>
      <c r="U9" s="3" t="s">
        <v>23</v>
      </c>
      <c r="V9" s="3"/>
      <c r="W9" s="100">
        <f>【入力1】参加届入力フォーム!$D$9</f>
        <v>5</v>
      </c>
      <c r="X9" s="100"/>
      <c r="Y9" s="3" t="s">
        <v>26</v>
      </c>
      <c r="AA9" s="3" t="s">
        <v>27</v>
      </c>
      <c r="AB9" s="3"/>
      <c r="AC9" s="3"/>
      <c r="AD9" s="5"/>
      <c r="AE9" s="99" t="str">
        <f>【入力1】参加届入力フォーム!$D$10</f>
        <v>E12A999J</v>
      </c>
      <c r="AF9" s="99"/>
      <c r="AG9" s="99"/>
      <c r="AH9" s="99"/>
    </row>
    <row r="10" spans="1:35" ht="22.5" customHeight="1">
      <c r="B10" s="3"/>
      <c r="C10" s="3"/>
      <c r="D10" s="3"/>
      <c r="E10" s="3"/>
      <c r="F10" s="3"/>
      <c r="G10" s="3"/>
      <c r="H10" s="3"/>
      <c r="I10" s="3"/>
      <c r="J10" s="3"/>
      <c r="K10" s="3"/>
      <c r="L10" s="3"/>
      <c r="M10" s="3"/>
      <c r="N10" s="3"/>
      <c r="O10" s="3"/>
      <c r="P10" s="3"/>
      <c r="R10" s="3" t="s">
        <v>104</v>
      </c>
      <c r="S10" s="3"/>
      <c r="T10" s="3"/>
      <c r="U10" s="4"/>
      <c r="V10" s="98" t="str">
        <f>【入力1】参加届入力フォーム!D11</f>
        <v>025-262-</v>
      </c>
      <c r="W10" s="98"/>
      <c r="X10" s="98"/>
      <c r="Y10" s="98"/>
      <c r="Z10" s="98"/>
      <c r="AA10" s="98"/>
      <c r="AB10" s="98"/>
      <c r="AC10" s="98"/>
      <c r="AD10" s="98"/>
      <c r="AE10" s="98"/>
      <c r="AF10" s="98"/>
      <c r="AG10" s="98"/>
      <c r="AH10" s="98"/>
    </row>
    <row r="11" spans="1:35" ht="22.5" customHeight="1">
      <c r="B11" s="3" t="s">
        <v>105</v>
      </c>
      <c r="C11" s="3"/>
      <c r="D11" s="3"/>
      <c r="E11" s="3"/>
      <c r="F11" s="3"/>
      <c r="G11" s="3"/>
      <c r="H11" s="3"/>
      <c r="I11" s="3"/>
      <c r="J11" s="3"/>
      <c r="K11" s="3"/>
      <c r="L11" s="3"/>
      <c r="M11" s="3"/>
      <c r="N11" s="3" t="s">
        <v>106</v>
      </c>
      <c r="O11" s="3"/>
      <c r="P11" s="3"/>
      <c r="Q11" s="3"/>
      <c r="R11" s="98">
        <f>【入力1】参加届入力フォーム!$D$13</f>
        <v>0</v>
      </c>
      <c r="S11" s="98"/>
      <c r="T11" s="98"/>
      <c r="U11" s="98"/>
      <c r="V11" s="98"/>
      <c r="W11" s="98"/>
      <c r="X11" s="98"/>
      <c r="Y11" s="98"/>
      <c r="Z11" s="98"/>
      <c r="AA11" s="98"/>
      <c r="AB11" s="98"/>
      <c r="AC11" s="98"/>
      <c r="AD11" s="98"/>
      <c r="AE11" s="98"/>
      <c r="AF11" s="98"/>
      <c r="AG11" s="98"/>
      <c r="AH11" s="98"/>
    </row>
    <row r="12" spans="1:35" ht="22.5" customHeight="1">
      <c r="B12" s="3"/>
      <c r="C12" s="3"/>
      <c r="D12" s="3"/>
      <c r="E12" s="3"/>
      <c r="F12" s="3"/>
      <c r="G12" s="3"/>
      <c r="H12" s="3"/>
      <c r="I12" s="3"/>
      <c r="J12" s="3"/>
      <c r="K12" s="3"/>
      <c r="L12" s="3"/>
      <c r="M12" s="3"/>
      <c r="N12" s="3"/>
      <c r="O12" s="3"/>
      <c r="P12" s="3"/>
      <c r="Q12" s="3"/>
      <c r="R12" s="100" t="str">
        <f>【入力1】参加届入力フォーム!$D$14</f>
        <v>支援</v>
      </c>
      <c r="S12" s="100"/>
      <c r="T12" s="100"/>
      <c r="U12" s="3" t="s">
        <v>107</v>
      </c>
      <c r="V12" s="3"/>
      <c r="W12" s="3"/>
      <c r="X12" s="3" t="s">
        <v>108</v>
      </c>
      <c r="Y12" s="3"/>
      <c r="Z12" s="3"/>
      <c r="AA12" s="99" t="str">
        <f>【入力1】参加届入力フォーム!$D$15</f>
        <v>係長</v>
      </c>
      <c r="AB12" s="99"/>
      <c r="AC12" s="99"/>
      <c r="AD12" s="99"/>
      <c r="AE12" s="99"/>
      <c r="AF12" s="99"/>
      <c r="AG12" s="99"/>
      <c r="AH12" s="99"/>
    </row>
    <row r="13" spans="1:35" ht="24.75" customHeight="1">
      <c r="C13" s="6" t="s">
        <v>109</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5" ht="22.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5" ht="22.5" customHeight="1">
      <c r="A15" s="95" t="s">
        <v>110</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row>
    <row r="16" spans="1:35" ht="22.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2:35" ht="27.75" customHeight="1">
      <c r="B17" s="3" t="s">
        <v>111</v>
      </c>
      <c r="C17" s="3"/>
      <c r="D17" s="3"/>
      <c r="E17" s="3"/>
      <c r="F17" s="3"/>
      <c r="G17" s="3"/>
      <c r="H17" s="98" t="str">
        <f>【入力1】参加届入力フォーム!$D$17</f>
        <v>第64回新大祭杯争奪バレーボール大会</v>
      </c>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row>
    <row r="18" spans="2:35" ht="27.75" customHeight="1">
      <c r="B18" s="3" t="s">
        <v>112</v>
      </c>
      <c r="C18" s="3"/>
      <c r="D18" s="3"/>
      <c r="E18" s="3"/>
      <c r="F18" s="3"/>
      <c r="G18" s="3"/>
      <c r="H18" s="99" t="str">
        <f>【入力1】参加届入力フォーム!$D$18</f>
        <v>新潟大学学友会</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row>
    <row r="19" spans="2:35" ht="27.75" customHeight="1">
      <c r="B19" s="3" t="s">
        <v>113</v>
      </c>
      <c r="C19" s="3"/>
      <c r="D19" s="3"/>
      <c r="E19" s="3"/>
      <c r="F19" s="3"/>
      <c r="G19" s="3"/>
      <c r="H19" s="99" t="str">
        <f>【入力1】参加届入力フォーム!$D$19</f>
        <v>新潟大学学生支援課</v>
      </c>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row>
    <row r="20" spans="2:35" ht="27.75" customHeight="1">
      <c r="B20" s="3" t="s">
        <v>114</v>
      </c>
      <c r="C20" s="3"/>
      <c r="D20" s="3"/>
      <c r="E20" s="3"/>
      <c r="F20" s="3"/>
      <c r="G20" s="3"/>
      <c r="H20" s="5" t="s">
        <v>115</v>
      </c>
      <c r="I20" s="5"/>
      <c r="J20" s="5"/>
      <c r="K20" s="5"/>
      <c r="L20" s="99" t="str">
        <f>【入力1】参加届入力フォーム!$D$20</f>
        <v>新潟大学第四体育館</v>
      </c>
      <c r="M20" s="99"/>
      <c r="N20" s="99"/>
      <c r="O20" s="99"/>
      <c r="P20" s="99"/>
      <c r="Q20" s="99"/>
      <c r="R20" s="99"/>
      <c r="S20" s="99"/>
      <c r="T20" s="99"/>
      <c r="U20" s="99"/>
      <c r="V20" s="99"/>
      <c r="W20" s="99"/>
      <c r="X20" s="99"/>
      <c r="Y20" s="99"/>
      <c r="Z20" s="99"/>
      <c r="AA20" s="99"/>
      <c r="AB20" s="99"/>
      <c r="AC20" s="99"/>
      <c r="AD20" s="99"/>
      <c r="AE20" s="99"/>
      <c r="AF20" s="99"/>
      <c r="AG20" s="99"/>
      <c r="AH20" s="99"/>
    </row>
    <row r="21" spans="2:35" ht="27.75" customHeight="1">
      <c r="B21" s="3" t="s">
        <v>116</v>
      </c>
      <c r="C21" s="3"/>
      <c r="D21" s="3"/>
      <c r="E21" s="3"/>
      <c r="F21" s="3"/>
      <c r="G21" s="3"/>
      <c r="H21" s="5" t="s">
        <v>117</v>
      </c>
      <c r="I21" s="5"/>
      <c r="J21" s="5"/>
      <c r="K21" s="5"/>
      <c r="L21" s="99" t="str">
        <f>【入力1】参加届入力フォーム!$D$21</f>
        <v>新潟県新潟市西区五十嵐2の町8050番地</v>
      </c>
      <c r="M21" s="99"/>
      <c r="N21" s="99"/>
      <c r="O21" s="99"/>
      <c r="P21" s="99"/>
      <c r="Q21" s="99"/>
      <c r="R21" s="99"/>
      <c r="S21" s="99"/>
      <c r="T21" s="99"/>
      <c r="U21" s="99"/>
      <c r="V21" s="99"/>
      <c r="W21" s="99"/>
      <c r="X21" s="99"/>
      <c r="Y21" s="99"/>
      <c r="Z21" s="99"/>
      <c r="AA21" s="5" t="s">
        <v>118</v>
      </c>
      <c r="AC21" s="99" t="str">
        <f>【入力1】参加届入力フォーム!$D$22</f>
        <v>025－262－</v>
      </c>
      <c r="AD21" s="99"/>
      <c r="AE21" s="99"/>
      <c r="AF21" s="99"/>
      <c r="AG21" s="99"/>
      <c r="AH21" s="99"/>
    </row>
    <row r="22" spans="2:35" ht="27.75" customHeight="1">
      <c r="B22" s="3" t="s">
        <v>119</v>
      </c>
      <c r="C22" s="3"/>
      <c r="D22" s="3"/>
      <c r="E22" s="3"/>
      <c r="F22" s="3"/>
      <c r="G22" s="3"/>
      <c r="H22" s="5" t="s">
        <v>120</v>
      </c>
      <c r="I22" s="5"/>
      <c r="J22" s="5"/>
      <c r="K22" s="5"/>
      <c r="L22" s="5"/>
      <c r="M22" s="5"/>
      <c r="N22" s="96">
        <f>【入力1】参加届入力フォーム!$D$23</f>
        <v>45220</v>
      </c>
      <c r="O22" s="96"/>
      <c r="P22" s="96"/>
      <c r="Q22" s="96"/>
      <c r="R22" s="96"/>
      <c r="S22" s="5" t="s">
        <v>121</v>
      </c>
      <c r="T22" s="24" t="str">
        <f>TEXT(N22,"aaa")</f>
        <v>土</v>
      </c>
      <c r="U22" s="5" t="s">
        <v>122</v>
      </c>
      <c r="W22" s="5"/>
      <c r="X22" s="4">
        <f>【入力1】参加届入力フォーム!$D$24</f>
        <v>8</v>
      </c>
      <c r="Y22" s="4" t="s">
        <v>123</v>
      </c>
      <c r="AA22" s="4"/>
      <c r="AB22" s="5"/>
      <c r="AC22" s="5"/>
      <c r="AD22" s="5"/>
      <c r="AE22" s="5"/>
      <c r="AF22" s="5"/>
      <c r="AG22" s="5"/>
      <c r="AH22" s="5"/>
    </row>
    <row r="23" spans="2:35" ht="27.75" customHeight="1">
      <c r="B23" s="3"/>
      <c r="C23" s="3"/>
      <c r="D23" s="3"/>
      <c r="E23" s="3"/>
      <c r="F23" s="3"/>
      <c r="G23" s="3"/>
      <c r="H23" s="5" t="s">
        <v>124</v>
      </c>
      <c r="I23" s="5"/>
      <c r="J23" s="5"/>
      <c r="K23" s="5"/>
      <c r="L23" s="5"/>
      <c r="M23" s="5"/>
      <c r="N23" s="96">
        <f>【入力1】参加届入力フォーム!$D$25</f>
        <v>45221</v>
      </c>
      <c r="O23" s="96"/>
      <c r="P23" s="96"/>
      <c r="Q23" s="96"/>
      <c r="R23" s="96"/>
      <c r="S23" s="5" t="s">
        <v>121</v>
      </c>
      <c r="T23" s="24" t="str">
        <f>TEXT(N23,"aaa")</f>
        <v>日</v>
      </c>
      <c r="U23" s="5" t="s">
        <v>122</v>
      </c>
      <c r="V23" s="5" t="s">
        <v>125</v>
      </c>
      <c r="W23" s="5"/>
      <c r="X23" s="96">
        <f>【入力1】参加届入力フォーム!$D$26</f>
        <v>45222</v>
      </c>
      <c r="Y23" s="96"/>
      <c r="Z23" s="96"/>
      <c r="AA23" s="96"/>
      <c r="AB23" s="96"/>
      <c r="AC23" s="5" t="s">
        <v>121</v>
      </c>
      <c r="AD23" s="24" t="str">
        <f>TEXT(X23,"aaa")</f>
        <v>月</v>
      </c>
      <c r="AE23" s="5" t="s">
        <v>122</v>
      </c>
      <c r="AF23" s="5"/>
      <c r="AG23" s="5"/>
      <c r="AH23" s="5"/>
    </row>
    <row r="24" spans="2:35" ht="27.75" customHeight="1">
      <c r="B24" s="3" t="s">
        <v>126</v>
      </c>
      <c r="C24" s="3"/>
      <c r="D24" s="3"/>
      <c r="E24" s="3"/>
      <c r="F24" s="3"/>
      <c r="G24" s="3"/>
      <c r="H24" s="5" t="s">
        <v>127</v>
      </c>
      <c r="I24" s="5"/>
      <c r="J24" s="5"/>
      <c r="K24" s="5"/>
      <c r="L24" s="5"/>
      <c r="M24" s="5"/>
      <c r="N24" s="96">
        <f>【入力1】参加届入力フォーム!$D$27</f>
        <v>45222</v>
      </c>
      <c r="O24" s="96"/>
      <c r="P24" s="96"/>
      <c r="Q24" s="96"/>
      <c r="R24" s="96"/>
      <c r="S24" s="5" t="s">
        <v>121</v>
      </c>
      <c r="T24" s="24" t="str">
        <f>TEXT(N24,"aaa")</f>
        <v>月</v>
      </c>
      <c r="U24" s="5" t="s">
        <v>122</v>
      </c>
      <c r="V24" s="5"/>
      <c r="W24" s="5"/>
      <c r="X24" s="5">
        <f>【入力1】参加届入力フォーム!$D$28</f>
        <v>9</v>
      </c>
      <c r="Y24" s="5" t="s">
        <v>123</v>
      </c>
      <c r="Z24" s="5"/>
      <c r="AA24" s="5"/>
      <c r="AB24" s="5"/>
      <c r="AC24" s="5"/>
      <c r="AD24" s="5"/>
      <c r="AE24" s="5"/>
      <c r="AF24" s="5"/>
      <c r="AG24" s="5"/>
      <c r="AH24" s="5"/>
    </row>
    <row r="25" spans="2:35" ht="27.75" customHeight="1">
      <c r="B25" s="3" t="s">
        <v>128</v>
      </c>
      <c r="C25" s="3"/>
      <c r="D25" s="3"/>
      <c r="E25" s="3"/>
      <c r="F25" s="3"/>
      <c r="G25" s="3"/>
      <c r="H25" s="101" t="str">
        <f>【入力1】参加届入力フォーム!$D$29</f>
        <v>新幹線</v>
      </c>
      <c r="I25" s="101"/>
      <c r="J25" s="101"/>
      <c r="K25" s="101"/>
      <c r="L25" s="101"/>
      <c r="M25" s="101"/>
      <c r="N25" s="101"/>
      <c r="O25" s="101"/>
      <c r="P25" s="101"/>
      <c r="Q25" s="101"/>
      <c r="R25" s="101"/>
      <c r="S25" s="101"/>
      <c r="T25" s="101"/>
      <c r="U25" s="101"/>
      <c r="V25" s="101" t="str">
        <f>【入力1】参加届入力フォーム!$D$30</f>
        <v>電車</v>
      </c>
      <c r="W25" s="101"/>
      <c r="X25" s="101"/>
      <c r="Y25" s="101"/>
      <c r="Z25" s="101"/>
      <c r="AA25" s="101"/>
      <c r="AB25" s="101"/>
      <c r="AC25" s="101"/>
      <c r="AD25" s="101"/>
      <c r="AE25" s="101"/>
      <c r="AF25" s="101"/>
      <c r="AG25" s="101"/>
      <c r="AH25" s="101"/>
      <c r="AI25" s="101"/>
    </row>
    <row r="26" spans="2:35" ht="27.75" customHeight="1">
      <c r="B26" s="3"/>
      <c r="C26" s="3"/>
      <c r="D26" s="3"/>
      <c r="E26" s="3"/>
      <c r="F26" s="3"/>
      <c r="G26" s="3"/>
      <c r="H26" s="3"/>
      <c r="I26" s="3"/>
      <c r="J26" s="3"/>
      <c r="K26" s="3"/>
      <c r="L26" s="3"/>
      <c r="M26" s="3"/>
      <c r="N26" s="3"/>
      <c r="O26" s="10" t="s">
        <v>129</v>
      </c>
      <c r="P26" s="3"/>
      <c r="Q26" s="3"/>
      <c r="R26" s="3"/>
      <c r="S26" s="3"/>
      <c r="T26" s="3"/>
      <c r="U26" s="3"/>
      <c r="V26" s="3"/>
      <c r="W26" s="3"/>
      <c r="X26" s="3"/>
      <c r="Y26" s="3"/>
      <c r="Z26" s="3"/>
      <c r="AA26" s="3"/>
      <c r="AB26" s="3"/>
      <c r="AC26" s="3"/>
      <c r="AD26" s="3"/>
      <c r="AE26" s="3"/>
      <c r="AF26" s="3"/>
      <c r="AG26" s="3"/>
      <c r="AH26" s="3"/>
    </row>
    <row r="27" spans="2:35" ht="27.75" customHeight="1">
      <c r="B27" s="3" t="s">
        <v>130</v>
      </c>
      <c r="C27" s="3"/>
      <c r="D27" s="3"/>
      <c r="E27" s="3"/>
      <c r="F27" s="3"/>
      <c r="G27" s="3"/>
      <c r="H27" s="4" t="s">
        <v>131</v>
      </c>
      <c r="I27" s="4"/>
      <c r="J27" s="4"/>
      <c r="K27" s="4"/>
      <c r="L27" s="8"/>
      <c r="M27" s="98">
        <f>【入力1】参加届入力フォーム!$D$32</f>
        <v>0</v>
      </c>
      <c r="N27" s="98"/>
      <c r="O27" s="98"/>
      <c r="P27" s="98"/>
      <c r="Q27" s="98"/>
      <c r="R27" s="98"/>
      <c r="S27" s="98"/>
      <c r="T27" s="98"/>
      <c r="U27" s="98"/>
      <c r="V27" s="98"/>
      <c r="W27" s="98"/>
      <c r="X27" s="98"/>
      <c r="Y27" s="98"/>
      <c r="Z27" s="98"/>
      <c r="AA27" s="98"/>
      <c r="AB27" s="98"/>
      <c r="AC27" s="98"/>
      <c r="AD27" s="98"/>
      <c r="AE27" s="98"/>
      <c r="AF27" s="98"/>
      <c r="AG27" s="98"/>
      <c r="AH27" s="98"/>
    </row>
    <row r="28" spans="2:35" ht="27.75" customHeight="1">
      <c r="B28" s="3" t="s">
        <v>132</v>
      </c>
      <c r="C28" s="3"/>
      <c r="D28" s="3"/>
      <c r="E28" s="3"/>
      <c r="F28" s="3"/>
      <c r="G28" s="3"/>
      <c r="H28" s="5" t="s">
        <v>133</v>
      </c>
      <c r="I28" s="5"/>
      <c r="J28" s="5"/>
      <c r="K28" s="5"/>
      <c r="L28" s="9"/>
      <c r="M28" s="99" t="str">
        <f>【入力1】参加届入力フォーム!$D$33</f>
        <v>新潟市西区寺尾</v>
      </c>
      <c r="N28" s="99"/>
      <c r="O28" s="99"/>
      <c r="P28" s="99"/>
      <c r="Q28" s="99"/>
      <c r="R28" s="99"/>
      <c r="S28" s="99"/>
      <c r="T28" s="99"/>
      <c r="U28" s="99"/>
      <c r="V28" s="99"/>
      <c r="W28" s="99"/>
      <c r="X28" s="99"/>
      <c r="Y28" s="99"/>
      <c r="Z28" s="9"/>
      <c r="AA28" s="5" t="s">
        <v>118</v>
      </c>
      <c r="AB28" s="5"/>
      <c r="AC28" s="99" t="str">
        <f>【入力1】参加届入力フォーム!$D$34</f>
        <v>025－262－6084</v>
      </c>
      <c r="AD28" s="99"/>
      <c r="AE28" s="99"/>
      <c r="AF28" s="99"/>
      <c r="AG28" s="99"/>
      <c r="AH28" s="99"/>
    </row>
    <row r="29" spans="2:35" ht="27.75" customHeight="1">
      <c r="B29" s="3" t="s">
        <v>134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2:35" ht="27.75" customHeight="1">
      <c r="B30" s="3" t="s">
        <v>135</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2:35" ht="19.5"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2:35" ht="22.5" customHeight="1">
      <c r="B32" s="3" t="s">
        <v>136</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2:34" ht="22.5" customHeight="1">
      <c r="B33" s="3" t="s">
        <v>137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ht="22.5" customHeight="1">
      <c r="B34" s="3" t="s">
        <v>138</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2:34" ht="22.5" customHeight="1">
      <c r="B35" s="3"/>
      <c r="C35" s="4" t="s">
        <v>139</v>
      </c>
      <c r="D35" s="4"/>
      <c r="E35" s="4"/>
      <c r="F35" s="4"/>
      <c r="G35" s="4"/>
      <c r="H35" s="3" t="s">
        <v>140</v>
      </c>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2:34" ht="22.5" customHeight="1">
      <c r="B36" s="3"/>
      <c r="C36" s="4" t="s">
        <v>141</v>
      </c>
      <c r="D36" s="4"/>
      <c r="E36" s="4"/>
      <c r="F36" s="4"/>
      <c r="G36" s="3" t="s">
        <v>142</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sheetData>
  <sheetProtection sheet="1" objects="1" scenarios="1"/>
  <mergeCells count="27">
    <mergeCell ref="M27:AH27"/>
    <mergeCell ref="M28:Y28"/>
    <mergeCell ref="AC28:AH28"/>
    <mergeCell ref="H17:AH17"/>
    <mergeCell ref="H18:AH18"/>
    <mergeCell ref="H19:AH19"/>
    <mergeCell ref="L20:AH20"/>
    <mergeCell ref="L21:Z21"/>
    <mergeCell ref="AC21:AH21"/>
    <mergeCell ref="H25:U25"/>
    <mergeCell ref="V25:AI25"/>
    <mergeCell ref="A2:AI2"/>
    <mergeCell ref="A15:AI15"/>
    <mergeCell ref="N22:R22"/>
    <mergeCell ref="N23:R23"/>
    <mergeCell ref="N24:R24"/>
    <mergeCell ref="X23:AB23"/>
    <mergeCell ref="Z4:AA4"/>
    <mergeCell ref="R7:AH7"/>
    <mergeCell ref="R8:AH8"/>
    <mergeCell ref="R9:T9"/>
    <mergeCell ref="W9:X9"/>
    <mergeCell ref="AE9:AH9"/>
    <mergeCell ref="V10:AH10"/>
    <mergeCell ref="R11:AH11"/>
    <mergeCell ref="R12:T12"/>
    <mergeCell ref="AA12:AH12"/>
  </mergeCells>
  <phoneticPr fontId="20"/>
  <pageMargins left="0.7" right="0.7" top="0.75" bottom="0.75" header="0.3" footer="0.3"/>
  <pageSetup paperSize="9" scale="9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H39" sqref="H39"/>
    </sheetView>
  </sheetViews>
  <sheetFormatPr defaultRowHeight="13.5"/>
  <cols>
    <col min="1" max="1" width="6.5" bestFit="1" customWidth="1"/>
    <col min="2" max="2" width="20.5" bestFit="1" customWidth="1"/>
    <col min="3" max="3" width="6.5" bestFit="1" customWidth="1"/>
    <col min="4" max="4" width="18.375" bestFit="1" customWidth="1"/>
  </cols>
  <sheetData>
    <row r="1" spans="1:4">
      <c r="A1" s="21" t="s">
        <v>84</v>
      </c>
      <c r="B1" s="21" t="s">
        <v>23</v>
      </c>
      <c r="C1" s="21" t="s">
        <v>85</v>
      </c>
      <c r="D1" s="20" t="s">
        <v>81</v>
      </c>
    </row>
    <row r="2" spans="1:4">
      <c r="A2" s="20" t="s">
        <v>143</v>
      </c>
      <c r="B2" s="20" t="s">
        <v>144</v>
      </c>
      <c r="C2" s="20" t="s">
        <v>143</v>
      </c>
      <c r="D2" s="20" t="s">
        <v>144</v>
      </c>
    </row>
    <row r="3" spans="1:4">
      <c r="A3" s="20" t="s">
        <v>145</v>
      </c>
      <c r="B3" s="20" t="s">
        <v>146</v>
      </c>
      <c r="C3" s="20" t="s">
        <v>147</v>
      </c>
      <c r="D3" s="20" t="s">
        <v>148</v>
      </c>
    </row>
    <row r="4" spans="1:4">
      <c r="A4" s="20" t="s">
        <v>149</v>
      </c>
      <c r="B4" s="20" t="s">
        <v>150</v>
      </c>
      <c r="C4" s="20" t="s">
        <v>151</v>
      </c>
      <c r="D4" s="20" t="s">
        <v>150</v>
      </c>
    </row>
    <row r="5" spans="1:4">
      <c r="A5" s="20" t="s">
        <v>152</v>
      </c>
      <c r="B5" s="20" t="s">
        <v>153</v>
      </c>
      <c r="C5" s="20" t="s">
        <v>154</v>
      </c>
      <c r="D5" s="20" t="s">
        <v>155</v>
      </c>
    </row>
    <row r="6" spans="1:4">
      <c r="A6" s="20" t="s">
        <v>156</v>
      </c>
      <c r="B6" s="20" t="s">
        <v>157</v>
      </c>
      <c r="C6" s="20" t="s">
        <v>158</v>
      </c>
      <c r="D6" s="20" t="s">
        <v>157</v>
      </c>
    </row>
    <row r="7" spans="1:4">
      <c r="A7" s="22" t="s">
        <v>159</v>
      </c>
      <c r="B7" s="22" t="s">
        <v>160</v>
      </c>
      <c r="C7" s="22"/>
      <c r="D7" s="22" t="s">
        <v>160</v>
      </c>
    </row>
    <row r="8" spans="1:4">
      <c r="A8" s="20"/>
      <c r="B8" s="20"/>
      <c r="C8" s="20" t="s">
        <v>159</v>
      </c>
      <c r="D8" s="20" t="s">
        <v>161</v>
      </c>
    </row>
    <row r="9" spans="1:4">
      <c r="A9" s="22" t="s">
        <v>162</v>
      </c>
      <c r="B9" s="22" t="s">
        <v>163</v>
      </c>
      <c r="C9" s="22"/>
      <c r="D9" s="22" t="s">
        <v>163</v>
      </c>
    </row>
    <row r="10" spans="1:4">
      <c r="A10" s="20"/>
      <c r="B10" s="20"/>
      <c r="C10" s="20" t="s">
        <v>162</v>
      </c>
      <c r="D10" s="20" t="s">
        <v>164</v>
      </c>
    </row>
    <row r="11" spans="1:4">
      <c r="A11" s="20" t="s">
        <v>165</v>
      </c>
      <c r="B11" s="20" t="s">
        <v>166</v>
      </c>
      <c r="C11" s="20" t="s">
        <v>167</v>
      </c>
      <c r="D11" s="20" t="s">
        <v>166</v>
      </c>
    </row>
    <row r="12" spans="1:4">
      <c r="A12" s="20" t="s">
        <v>168</v>
      </c>
      <c r="B12" s="20" t="s">
        <v>169</v>
      </c>
      <c r="C12" s="20" t="s">
        <v>170</v>
      </c>
      <c r="D12" s="20" t="s">
        <v>169</v>
      </c>
    </row>
    <row r="13" spans="1:4">
      <c r="A13" s="20" t="s">
        <v>171</v>
      </c>
      <c r="B13" s="20" t="s">
        <v>172</v>
      </c>
      <c r="C13" s="20" t="s">
        <v>173</v>
      </c>
      <c r="D13" s="20" t="s">
        <v>174</v>
      </c>
    </row>
    <row r="14" spans="1:4">
      <c r="A14" s="20" t="s">
        <v>175</v>
      </c>
      <c r="B14" s="20" t="s">
        <v>176</v>
      </c>
      <c r="C14" s="20" t="s">
        <v>177</v>
      </c>
      <c r="D14" s="20"/>
    </row>
    <row r="15" spans="1:4">
      <c r="A15" s="20" t="s">
        <v>178</v>
      </c>
      <c r="B15" s="20" t="s">
        <v>179</v>
      </c>
      <c r="C15" s="20" t="s">
        <v>178</v>
      </c>
      <c r="D15" s="20"/>
    </row>
    <row r="16" spans="1:4">
      <c r="A16" s="20" t="s">
        <v>180</v>
      </c>
      <c r="B16" s="20" t="s">
        <v>181</v>
      </c>
      <c r="C16" s="20" t="s">
        <v>182</v>
      </c>
      <c r="D16" s="20"/>
    </row>
    <row r="17" spans="1:4">
      <c r="A17" s="20" t="s">
        <v>183</v>
      </c>
      <c r="B17" s="20" t="s">
        <v>184</v>
      </c>
      <c r="C17" s="20" t="s">
        <v>185</v>
      </c>
      <c r="D17" s="20"/>
    </row>
    <row r="18" spans="1:4">
      <c r="A18" s="20" t="s">
        <v>186</v>
      </c>
      <c r="B18" s="20" t="s">
        <v>187</v>
      </c>
      <c r="C18" s="20" t="s">
        <v>188</v>
      </c>
      <c r="D18" s="20"/>
    </row>
    <row r="19" spans="1:4">
      <c r="A19" s="20" t="s">
        <v>189</v>
      </c>
      <c r="B19" s="20" t="s">
        <v>190</v>
      </c>
      <c r="C19" s="20" t="s">
        <v>191</v>
      </c>
      <c r="D19" s="20"/>
    </row>
  </sheetData>
  <sheetProtection sheet="1" objects="1" scenarios="1"/>
  <phoneticPr fontId="2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6FF73DE9D3BD4386B99877CBD1E51A" ma:contentTypeVersion="12" ma:contentTypeDescription="新しいドキュメントを作成します。" ma:contentTypeScope="" ma:versionID="8bb3e79d4b5302d838604674778e0af9">
  <xsd:schema xmlns:xsd="http://www.w3.org/2001/XMLSchema" xmlns:xs="http://www.w3.org/2001/XMLSchema" xmlns:p="http://schemas.microsoft.com/office/2006/metadata/properties" xmlns:ns2="e89cb352-162c-4300-8f72-b514522587c2" xmlns:ns3="dbf59d96-86a9-4792-9343-4ececcacdf61" targetNamespace="http://schemas.microsoft.com/office/2006/metadata/properties" ma:root="true" ma:fieldsID="0ba970f0b286f02e48b14ac4aa324911" ns2:_="" ns3:_="">
    <xsd:import namespace="e89cb352-162c-4300-8f72-b514522587c2"/>
    <xsd:import namespace="dbf59d96-86a9-4792-9343-4ececcacdf6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9cb352-162c-4300-8f72-b514522587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e93ce567-c9b1-4707-875f-b831e0a6bae7"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f59d96-86a9-4792-9343-4ececcacdf6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41af9ab-b429-47b9-8601-81eabf019db8}" ma:internalName="TaxCatchAll" ma:showField="CatchAllData" ma:web="dbf59d96-86a9-4792-9343-4ececcacdf6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89cb352-162c-4300-8f72-b514522587c2">
      <Terms xmlns="http://schemas.microsoft.com/office/infopath/2007/PartnerControls"/>
    </lcf76f155ced4ddcb4097134ff3c332f>
    <TaxCatchAll xmlns="dbf59d96-86a9-4792-9343-4ececcacdf61" xsi:nil="true"/>
  </documentManagement>
</p:properties>
</file>

<file path=customXml/itemProps1.xml><?xml version="1.0" encoding="utf-8"?>
<ds:datastoreItem xmlns:ds="http://schemas.openxmlformats.org/officeDocument/2006/customXml" ds:itemID="{306D013C-1B76-4251-839A-0411369B41F4}">
  <ds:schemaRefs>
    <ds:schemaRef ds:uri="http://schemas.microsoft.com/sharepoint/v3/contenttype/forms"/>
  </ds:schemaRefs>
</ds:datastoreItem>
</file>

<file path=customXml/itemProps2.xml><?xml version="1.0" encoding="utf-8"?>
<ds:datastoreItem xmlns:ds="http://schemas.openxmlformats.org/officeDocument/2006/customXml" ds:itemID="{8121730B-362B-41C1-81CC-4A0B4B75B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9cb352-162c-4300-8f72-b514522587c2"/>
    <ds:schemaRef ds:uri="dbf59d96-86a9-4792-9343-4ececcacdf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52F7C0-3130-4830-ADCA-833861BA580A}">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e89cb352-162c-4300-8f72-b514522587c2"/>
    <ds:schemaRef ds:uri="http://schemas.microsoft.com/office/infopath/2007/PartnerControls"/>
    <ds:schemaRef ds:uri="dbf59d96-86a9-4792-9343-4ececcacdf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Table</vt:lpstr>
      <vt:lpstr>【入力1】参加届入力フォーム</vt:lpstr>
      <vt:lpstr>【入力2】参加者名簿</vt:lpstr>
      <vt:lpstr>（自動入力）参加届</vt:lpstr>
      <vt:lpstr>学部学科一覧</vt:lpstr>
      <vt:lpstr>'（自動入力）参加届'!Print_Area</vt:lpstr>
      <vt:lpstr>【入力1】参加届入力フォーム!Print_Area</vt:lpstr>
      <vt:lpstr>【入力2】参加者名簿!Print_Area</vt:lpstr>
      <vt:lpstr>会場名</vt:lpstr>
      <vt:lpstr>申請日月</vt:lpstr>
      <vt:lpstr>申請日日</vt:lpstr>
      <vt:lpstr>申請日年</vt:lpstr>
      <vt:lpstr>申請年</vt:lpstr>
      <vt:lpstr>大会期日最終日</vt:lpstr>
      <vt:lpstr>大会期日初日</vt:lpstr>
      <vt:lpstr>大会名</vt:lpstr>
      <vt:lpstr>団体名</vt:lpstr>
      <vt:lpstr>年</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参加届</dc:title>
  <dc:subject/>
  <dc:creator>新潟大学</dc:creator>
  <cp:keywords/>
  <dc:description/>
  <cp:lastModifiedBy>加藤　麻由</cp:lastModifiedBy>
  <cp:revision>2</cp:revision>
  <dcterms:created xsi:type="dcterms:W3CDTF">2023-10-21T04:05:00Z</dcterms:created>
  <dcterms:modified xsi:type="dcterms:W3CDTF">2024-03-08T00:52:02Z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0x010100056FF73DE9D3BD4386B99877CBD1E51A</vt:lpwstr>
  </property>
  <property fmtid="{D5CDD505-2E9C-101B-9397-08002B2CF9AE}" pid="3" name="MediaServiceImageTags">
    <vt:lpwstr/>
  </property>
</Properties>
</file>